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ESPALDO JANDRO\CECYTED\DOCUMENTOS DEL 2024\PRESUPUESTO CIUDADANO 2024\"/>
    </mc:Choice>
  </mc:AlternateContent>
  <bookViews>
    <workbookView xWindow="0" yWindow="0" windowWidth="28800" windowHeight="12435" activeTab="1"/>
  </bookViews>
  <sheets>
    <sheet name="PRSUPUESTO DE SISTEMA EGRESO 20" sheetId="1" r:id="rId1"/>
    <sheet name="Hoja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2" i="1" l="1"/>
  <c r="M130" i="1"/>
  <c r="M129" i="1"/>
  <c r="M128" i="1"/>
  <c r="M127" i="1"/>
  <c r="M126" i="1"/>
  <c r="M125" i="1"/>
  <c r="M124" i="1"/>
  <c r="M123" i="1"/>
  <c r="M122" i="1"/>
  <c r="M121" i="1"/>
  <c r="M120" i="1"/>
  <c r="W12" i="1"/>
  <c r="V12" i="1"/>
  <c r="U12" i="1"/>
  <c r="T12" i="1"/>
  <c r="S12" i="1"/>
  <c r="R12" i="1"/>
  <c r="Q12" i="1"/>
  <c r="P12" i="1"/>
  <c r="O12" i="1"/>
  <c r="N12" i="1"/>
  <c r="M12" i="1"/>
  <c r="Y118" i="1"/>
  <c r="X115" i="1" l="1"/>
  <c r="W115" i="1"/>
  <c r="V115" i="1"/>
  <c r="U115" i="1"/>
  <c r="T115" i="1"/>
  <c r="S115" i="1"/>
  <c r="R115" i="1"/>
  <c r="Q115" i="1"/>
  <c r="P115" i="1"/>
  <c r="O115" i="1"/>
  <c r="N115" i="1"/>
  <c r="X114" i="1"/>
  <c r="W114" i="1"/>
  <c r="W119" i="1" s="1"/>
  <c r="V114" i="1"/>
  <c r="V119" i="1" s="1"/>
  <c r="U114" i="1"/>
  <c r="U119" i="1" s="1"/>
  <c r="T114" i="1"/>
  <c r="T119" i="1" s="1"/>
  <c r="S114" i="1"/>
  <c r="S119" i="1" s="1"/>
  <c r="R114" i="1"/>
  <c r="R119" i="1" s="1"/>
  <c r="Q114" i="1"/>
  <c r="Q119" i="1" s="1"/>
  <c r="P114" i="1"/>
  <c r="P119" i="1" s="1"/>
  <c r="O114" i="1"/>
  <c r="O119" i="1" s="1"/>
  <c r="N114" i="1"/>
  <c r="N119" i="1" s="1"/>
  <c r="M114" i="1"/>
  <c r="M119" i="1" s="1"/>
  <c r="AA107" i="1"/>
  <c r="Y119" i="1" l="1"/>
  <c r="M115" i="1" l="1"/>
  <c r="W1" i="1"/>
  <c r="V1" i="1"/>
  <c r="V113" i="1" s="1"/>
  <c r="S1" i="1"/>
  <c r="U1" i="1"/>
  <c r="T1" i="1"/>
  <c r="T113" i="1" s="1"/>
  <c r="R1" i="1"/>
  <c r="R113" i="1"/>
  <c r="Q1" i="1"/>
  <c r="Q113" i="1" s="1"/>
  <c r="P1" i="1"/>
  <c r="O1" i="1"/>
  <c r="N1" i="1"/>
  <c r="N113" i="1" s="1"/>
  <c r="M1" i="1"/>
  <c r="X113" i="1"/>
  <c r="W113" i="1"/>
  <c r="U113" i="1"/>
  <c r="S113" i="1"/>
  <c r="P113" i="1"/>
  <c r="O113" i="1"/>
  <c r="W56" i="1"/>
  <c r="V56" i="1"/>
  <c r="U56" i="1"/>
  <c r="T56" i="1"/>
  <c r="S56" i="1"/>
  <c r="R56" i="1"/>
  <c r="Q56" i="1"/>
  <c r="P56" i="1"/>
  <c r="O56" i="1"/>
  <c r="N56" i="1"/>
  <c r="M56" i="1"/>
  <c r="Y115" i="1" l="1"/>
  <c r="Y114" i="1"/>
  <c r="AA114" i="1" s="1"/>
  <c r="AB114" i="1" s="1"/>
  <c r="N107" i="1"/>
  <c r="O107" i="1"/>
  <c r="P107" i="1"/>
  <c r="Q107" i="1"/>
  <c r="R107" i="1"/>
  <c r="S107" i="1"/>
  <c r="T107" i="1"/>
  <c r="U107" i="1"/>
  <c r="V107" i="1"/>
  <c r="W107" i="1"/>
  <c r="X107" i="1"/>
  <c r="N108" i="1"/>
  <c r="O108" i="1"/>
  <c r="P108" i="1"/>
  <c r="Q108" i="1"/>
  <c r="R108" i="1"/>
  <c r="S108" i="1"/>
  <c r="T108" i="1"/>
  <c r="U108" i="1"/>
  <c r="V108" i="1"/>
  <c r="W108" i="1"/>
  <c r="X108" i="1"/>
  <c r="N109" i="1"/>
  <c r="O109" i="1"/>
  <c r="P109" i="1"/>
  <c r="Q109" i="1"/>
  <c r="R109" i="1"/>
  <c r="S109" i="1"/>
  <c r="T109" i="1"/>
  <c r="U109" i="1"/>
  <c r="V109" i="1"/>
  <c r="W109" i="1"/>
  <c r="X109" i="1"/>
  <c r="M109" i="1"/>
  <c r="M108" i="1"/>
  <c r="M107" i="1"/>
  <c r="X110" i="1" l="1"/>
  <c r="P110" i="1"/>
  <c r="W110" i="1"/>
  <c r="Q110" i="1"/>
  <c r="AA115" i="1"/>
  <c r="AB115" i="1" s="1"/>
  <c r="V110" i="1"/>
  <c r="U110" i="1"/>
  <c r="T110" i="1"/>
  <c r="S110" i="1"/>
  <c r="R110" i="1"/>
  <c r="O110" i="1"/>
  <c r="N110" i="1"/>
  <c r="Y107" i="1"/>
  <c r="M110" i="1"/>
  <c r="Y108" i="1"/>
  <c r="AA108" i="1" s="1"/>
  <c r="Y109" i="1"/>
  <c r="AA109" i="1" s="1"/>
  <c r="Y110" i="1" l="1"/>
  <c r="M103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M104" i="1"/>
  <c r="Y111" i="1" l="1"/>
  <c r="M102" i="1" l="1"/>
  <c r="M113" i="1" l="1"/>
  <c r="Y113" i="1" s="1"/>
</calcChain>
</file>

<file path=xl/sharedStrings.xml><?xml version="1.0" encoding="utf-8"?>
<sst xmlns="http://schemas.openxmlformats.org/spreadsheetml/2006/main" count="889" uniqueCount="42">
  <si>
    <t>1.01</t>
  </si>
  <si>
    <t>001</t>
  </si>
  <si>
    <t>01</t>
  </si>
  <si>
    <t>1</t>
  </si>
  <si>
    <t>00</t>
  </si>
  <si>
    <t>000</t>
  </si>
  <si>
    <t>4.01</t>
  </si>
  <si>
    <t>511</t>
  </si>
  <si>
    <t>515</t>
  </si>
  <si>
    <t>521</t>
  </si>
  <si>
    <t>523</t>
  </si>
  <si>
    <t>529</t>
  </si>
  <si>
    <t>564</t>
  </si>
  <si>
    <t>583</t>
  </si>
  <si>
    <t>591</t>
  </si>
  <si>
    <t>242</t>
  </si>
  <si>
    <t>273</t>
  </si>
  <si>
    <t>323</t>
  </si>
  <si>
    <t>327</t>
  </si>
  <si>
    <t>329</t>
  </si>
  <si>
    <t>359</t>
  </si>
  <si>
    <t>161</t>
  </si>
  <si>
    <t>1000</t>
  </si>
  <si>
    <t>2000</t>
  </si>
  <si>
    <t>3000</t>
  </si>
  <si>
    <t>272</t>
  </si>
  <si>
    <t xml:space="preserve">FEDERAL MENSUAL </t>
  </si>
  <si>
    <t xml:space="preserve">ESTATAL MENSUAL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</si>
  <si>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</si>
  <si>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</si>
  <si>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</si>
  <si>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</si>
  <si>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</si>
  <si>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</si>
  <si>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</si>
  <si>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</si>
  <si>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</si>
  <si>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</si>
  <si>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</si>
  <si>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</si>
  <si>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TOTL </t>
  </si>
  <si>
    <t>COG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</si>
</sst>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9" fontId="0" fillId="0" borderId="0" xfId="0" applyNumberFormat="1"/>
    <xf numFmtId="43" fontId="0" fillId="0" borderId="0" xfId="1" applyFont="1"/>
    <xf numFmtId="0" fontId="0" fillId="0" borderId="0" xfId="1" applyNumberFormat="1" applyFont="1"/>
    <xf numFmtId="49" fontId="0" fillId="0" borderId="1" xfId="0" applyNumberFormat="1" applyBorder="1"/>
    <xf numFmtId="0" fontId="0" fillId="0" borderId="1" xfId="0" applyBorder="1"/>
    <xf numFmtId="0" fontId="0" fillId="0" borderId="1" xfId="1" applyNumberFormat="1" applyFont="1" applyBorder="1"/>
    <xf numFmtId="49" fontId="0" fillId="0" borderId="2" xfId="0" applyNumberFormat="1" applyBorder="1"/>
    <xf numFmtId="0" fontId="0" fillId="0" borderId="2" xfId="0" applyBorder="1"/>
    <xf numFmtId="0" fontId="0" fillId="0" borderId="2" xfId="1" applyNumberFormat="1" applyFont="1" applyBorder="1"/>
    <xf numFmtId="43" fontId="0" fillId="0" borderId="0" xfId="1" applyFont="1" applyFill="1"/>
    <xf numFmtId="0" fontId="0" fillId="3" borderId="0" xfId="1" applyNumberFormat="1" applyFont="1" applyFill="1"/>
    <xf numFmtId="49" fontId="0" fillId="2" borderId="0" xfId="0" applyNumberFormat="1" applyFill="1"/>
    <xf numFmtId="43" fontId="4" fillId="2" borderId="3" xfId="1" applyNumberFormat="1" applyFont="1" applyFill="1" applyBorder="1" applyAlignment="1">
      <alignment horizontal="center" vertical="center"/>
    </xf>
    <xf numFmtId="43" fontId="0" fillId="0" borderId="0" xfId="0" applyNumberFormat="1"/>
    <xf numFmtId="0" fontId="0" fillId="0" borderId="0" xfId="0" applyFill="1"/>
    <xf numFmtId="43" fontId="4" fillId="0" borderId="3" xfId="1" applyNumberFormat="1" applyFont="1" applyFill="1" applyBorder="1" applyAlignment="1">
      <alignment horizontal="center" vertical="center"/>
    </xf>
    <xf numFmtId="43" fontId="0" fillId="0" borderId="0" xfId="0" applyNumberFormat="1" applyFill="1"/>
    <xf numFmtId="43" fontId="0" fillId="0" borderId="0" xfId="1" applyNumberFormat="1" applyFont="1"/>
    <xf numFmtId="43" fontId="0" fillId="2" borderId="0" xfId="1" applyFont="1" applyFill="1"/>
    <xf numFmtId="0" fontId="0" fillId="2" borderId="0" xfId="1" applyNumberFormat="1" applyFont="1" applyFill="1"/>
    <xf numFmtId="164" fontId="0" fillId="2" borderId="0" xfId="1" applyNumberFormat="1" applyFont="1" applyFill="1"/>
    <xf numFmtId="0" fontId="0" fillId="2" borderId="1" xfId="1" applyNumberFormat="1" applyFont="1" applyFill="1" applyBorder="1"/>
    <xf numFmtId="0" fontId="0" fillId="2" borderId="2" xfId="1" applyNumberFormat="1" applyFont="1" applyFill="1" applyBorder="1"/>
    <xf numFmtId="43" fontId="2" fillId="2" borderId="0" xfId="1" applyFont="1" applyFill="1" applyBorder="1"/>
    <xf numFmtId="43" fontId="3" fillId="2" borderId="0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0"/>
  <sheetViews>
    <sheetView zoomScaleNormal="100" workbookViewId="0">
      <selection activeCell="C4" sqref="C4"/>
    </sheetView>
  </sheetViews>
  <sheetFormatPr baseColWidth="10" defaultRowHeight="15" x14ac:dyDescent="0.25"/>
  <cols>
    <col min="1" max="1" width="5" style="1" bestFit="1" customWidth="1"/>
    <col min="2" max="2" width="4.5703125" style="1" bestFit="1" customWidth="1"/>
    <col min="3" max="3" width="4" style="1" bestFit="1" customWidth="1"/>
    <col min="4" max="4" width="1.42578125" style="1" customWidth="1"/>
    <col min="5" max="5" width="3" style="1" bestFit="1" customWidth="1"/>
    <col min="6" max="6" width="4" style="1" bestFit="1" customWidth="1"/>
    <col min="7" max="8" width="3" style="1" bestFit="1" customWidth="1"/>
    <col min="9" max="9" width="2" style="1" bestFit="1" customWidth="1"/>
    <col min="10" max="10" width="3" bestFit="1" customWidth="1"/>
    <col min="11" max="11" width="4" bestFit="1" customWidth="1"/>
    <col min="12" max="12" width="5" bestFit="1" customWidth="1"/>
    <col min="13" max="13" width="19.5703125" style="19" bestFit="1" customWidth="1"/>
    <col min="14" max="23" width="14.140625" style="19" bestFit="1" customWidth="1"/>
    <col min="24" max="24" width="13.140625" style="2" bestFit="1" customWidth="1"/>
    <col min="25" max="25" width="15.140625" style="2" bestFit="1" customWidth="1"/>
    <col min="26" max="26" width="13.140625" bestFit="1" customWidth="1"/>
    <col min="27" max="28" width="6" bestFit="1" customWidth="1"/>
  </cols>
  <sheetData>
    <row r="1" spans="1:25" x14ac:dyDescent="0.25">
      <c r="A1" s="1">
        <v>113</v>
      </c>
      <c r="B1" s="1" t="s">
        <v>0</v>
      </c>
      <c r="C1" s="1" t="s">
        <v>1</v>
      </c>
      <c r="E1" s="1" t="s">
        <v>2</v>
      </c>
      <c r="F1" s="1" t="s">
        <v>1</v>
      </c>
      <c r="G1" s="1" t="s">
        <v>2</v>
      </c>
      <c r="H1" s="1" t="s">
        <v>2</v>
      </c>
      <c r="I1" s="1" t="s">
        <v>3</v>
      </c>
      <c r="J1" t="s">
        <v>4</v>
      </c>
      <c r="K1" t="s">
        <v>5</v>
      </c>
      <c r="M1" s="19">
        <f>6586027.7329046+4513.16630910895</f>
        <v>6590540.8992137089</v>
      </c>
      <c r="N1" s="19">
        <f>12842754.7310874+8799.85</f>
        <v>12851554.581087399</v>
      </c>
      <c r="O1" s="19">
        <f>6408026.56690451+4391.25</f>
        <v>6412417.8169045104</v>
      </c>
      <c r="P1" s="19">
        <f>13391689.052993+9176.23</f>
        <v>13400865.282993</v>
      </c>
      <c r="Q1" s="19">
        <f>8829685.53926328+6049.87</f>
        <v>8835735.4092632793</v>
      </c>
      <c r="R1" s="19">
        <f>8829685.53926328+6049.87</f>
        <v>8835735.4092632793</v>
      </c>
      <c r="S1" s="19">
        <f>13391689.052993+9176.23</f>
        <v>13400865.282993</v>
      </c>
      <c r="T1" s="19">
        <f>8428335.41533897+5775.61</f>
        <v>8434111.0253389701</v>
      </c>
      <c r="U1" s="19">
        <f>8428335.41533897+5775.61</f>
        <v>8434111.0253389701</v>
      </c>
      <c r="V1" s="19">
        <f>15345515.3454304-29855.22</f>
        <v>15315660.1254304</v>
      </c>
      <c r="W1" s="19">
        <f>15345522.1609932-29852.5+0.05</f>
        <v>15315669.710993201</v>
      </c>
      <c r="X1" s="11">
        <v>0</v>
      </c>
      <c r="Y1" s="11">
        <v>117827266.55251065</v>
      </c>
    </row>
    <row r="2" spans="1:25" x14ac:dyDescent="0.25">
      <c r="A2" s="1">
        <v>131</v>
      </c>
      <c r="B2" s="1" t="s">
        <v>0</v>
      </c>
      <c r="C2" s="1" t="s">
        <v>1</v>
      </c>
      <c r="E2" s="1" t="s">
        <v>2</v>
      </c>
      <c r="F2" s="1" t="s">
        <v>1</v>
      </c>
      <c r="G2" s="1" t="s">
        <v>2</v>
      </c>
      <c r="H2" s="1" t="s">
        <v>2</v>
      </c>
      <c r="I2" s="1" t="s">
        <v>3</v>
      </c>
      <c r="J2" t="s">
        <v>4</v>
      </c>
      <c r="K2" t="s">
        <v>5</v>
      </c>
      <c r="M2" s="20">
        <v>1103072.3805270067</v>
      </c>
      <c r="N2" s="20">
        <v>2150991.2512161951</v>
      </c>
      <c r="O2" s="20">
        <v>1073259.5437338485</v>
      </c>
      <c r="P2" s="20">
        <v>2242930.4767667074</v>
      </c>
      <c r="Q2" s="20">
        <v>1478855.3346714422</v>
      </c>
      <c r="R2" s="20">
        <v>1478855.3346714422</v>
      </c>
      <c r="S2" s="20">
        <v>2242930.4767667074</v>
      </c>
      <c r="T2" s="20">
        <v>1411634.5067951607</v>
      </c>
      <c r="U2" s="20">
        <v>1411634.5067951607</v>
      </c>
      <c r="V2" s="20">
        <v>2570170.4925910309</v>
      </c>
      <c r="W2" s="20">
        <v>2570171.6341075022</v>
      </c>
      <c r="X2" s="3">
        <v>0</v>
      </c>
      <c r="Y2" s="3">
        <v>19734505.938642204</v>
      </c>
    </row>
    <row r="3" spans="1:25" x14ac:dyDescent="0.25">
      <c r="A3" s="1">
        <v>132</v>
      </c>
      <c r="B3" s="1" t="s">
        <v>0</v>
      </c>
      <c r="C3" s="1" t="s">
        <v>1</v>
      </c>
      <c r="E3" s="1" t="s">
        <v>2</v>
      </c>
      <c r="F3" s="1" t="s">
        <v>1</v>
      </c>
      <c r="G3" s="1" t="s">
        <v>2</v>
      </c>
      <c r="H3" s="1" t="s">
        <v>2</v>
      </c>
      <c r="I3" s="1" t="s">
        <v>3</v>
      </c>
      <c r="J3" t="s">
        <v>4</v>
      </c>
      <c r="K3" t="s">
        <v>5</v>
      </c>
      <c r="M3" s="20">
        <v>459806.72260436945</v>
      </c>
      <c r="N3" s="20">
        <v>896623.1545928691</v>
      </c>
      <c r="O3" s="20">
        <v>447379.48480982706</v>
      </c>
      <c r="P3" s="20">
        <v>934947.2706939067</v>
      </c>
      <c r="Q3" s="20">
        <v>616448.78128159745</v>
      </c>
      <c r="R3" s="20">
        <v>616448.78128159745</v>
      </c>
      <c r="S3" s="20">
        <v>934947.2706939067</v>
      </c>
      <c r="T3" s="20">
        <v>588428.32759044576</v>
      </c>
      <c r="U3" s="20">
        <v>588428.32759044576</v>
      </c>
      <c r="V3" s="20">
        <v>1071354.6015612581</v>
      </c>
      <c r="W3" s="20">
        <v>1071355.0773930862</v>
      </c>
      <c r="X3" s="3">
        <v>0</v>
      </c>
      <c r="Y3" s="3">
        <v>8226167.80009331</v>
      </c>
    </row>
    <row r="4" spans="1:25" x14ac:dyDescent="0.25">
      <c r="A4" s="1">
        <v>141</v>
      </c>
      <c r="B4" s="1" t="s">
        <v>0</v>
      </c>
      <c r="C4" s="1" t="s">
        <v>1</v>
      </c>
      <c r="E4" s="1" t="s">
        <v>2</v>
      </c>
      <c r="F4" s="1" t="s">
        <v>1</v>
      </c>
      <c r="G4" s="1" t="s">
        <v>2</v>
      </c>
      <c r="H4" s="1" t="s">
        <v>2</v>
      </c>
      <c r="I4" s="1" t="s">
        <v>3</v>
      </c>
      <c r="J4" t="s">
        <v>4</v>
      </c>
      <c r="K4" t="s">
        <v>5</v>
      </c>
      <c r="M4" s="20">
        <v>555950.19103994663</v>
      </c>
      <c r="N4" s="20">
        <v>1084102.9275590854</v>
      </c>
      <c r="O4" s="20">
        <v>540924.47504596948</v>
      </c>
      <c r="P4" s="20">
        <v>1130440.4398667112</v>
      </c>
      <c r="Q4" s="20">
        <v>745345.38290064933</v>
      </c>
      <c r="R4" s="20">
        <v>745345.38290064933</v>
      </c>
      <c r="S4" s="20">
        <v>1130440.4398667112</v>
      </c>
      <c r="T4" s="20">
        <v>711465.98136778944</v>
      </c>
      <c r="U4" s="20">
        <v>711465.98136778944</v>
      </c>
      <c r="V4" s="20">
        <v>1295369.9155068581</v>
      </c>
      <c r="W4" s="20">
        <v>1295370.4908329304</v>
      </c>
      <c r="X4" s="3">
        <v>0</v>
      </c>
      <c r="Y4" s="3">
        <v>9946221.6082550902</v>
      </c>
    </row>
    <row r="5" spans="1:25" x14ac:dyDescent="0.25">
      <c r="A5" s="1">
        <v>142</v>
      </c>
      <c r="B5" s="1" t="s">
        <v>0</v>
      </c>
      <c r="C5" s="1" t="s">
        <v>1</v>
      </c>
      <c r="E5" s="1" t="s">
        <v>2</v>
      </c>
      <c r="F5" s="1" t="s">
        <v>1</v>
      </c>
      <c r="G5" s="1" t="s">
        <v>2</v>
      </c>
      <c r="H5" s="1" t="s">
        <v>2</v>
      </c>
      <c r="I5" s="1" t="s">
        <v>3</v>
      </c>
      <c r="J5" t="s">
        <v>4</v>
      </c>
      <c r="K5" t="s">
        <v>5</v>
      </c>
      <c r="M5" s="20">
        <v>272439.03750586073</v>
      </c>
      <c r="N5" s="20">
        <v>531256.1501040319</v>
      </c>
      <c r="O5" s="20">
        <v>265075.80304851092</v>
      </c>
      <c r="P5" s="20">
        <v>553963.48514404881</v>
      </c>
      <c r="Q5" s="20">
        <v>365250.66813458403</v>
      </c>
      <c r="R5" s="20">
        <v>365250.66813458403</v>
      </c>
      <c r="S5" s="20">
        <v>553963.48514404881</v>
      </c>
      <c r="T5" s="20">
        <v>348648.33272100787</v>
      </c>
      <c r="U5" s="20">
        <v>348648.33272100787</v>
      </c>
      <c r="V5" s="20">
        <v>634785.88312847435</v>
      </c>
      <c r="W5" s="20">
        <v>634786.16506251076</v>
      </c>
      <c r="X5" s="3">
        <v>0</v>
      </c>
      <c r="Y5" s="3">
        <v>4874068.0108486703</v>
      </c>
    </row>
    <row r="6" spans="1:25" x14ac:dyDescent="0.25">
      <c r="A6" s="1">
        <v>143</v>
      </c>
      <c r="B6" s="1" t="s">
        <v>0</v>
      </c>
      <c r="C6" s="1" t="s">
        <v>1</v>
      </c>
      <c r="E6" s="1" t="s">
        <v>2</v>
      </c>
      <c r="F6" s="1" t="s">
        <v>1</v>
      </c>
      <c r="G6" s="1" t="s">
        <v>2</v>
      </c>
      <c r="H6" s="1" t="s">
        <v>2</v>
      </c>
      <c r="I6" s="1" t="s">
        <v>3</v>
      </c>
      <c r="J6" t="s">
        <v>4</v>
      </c>
      <c r="K6" t="s">
        <v>5</v>
      </c>
      <c r="M6" s="20">
        <v>281954.45196897432</v>
      </c>
      <c r="N6" s="20">
        <v>549811.20924899459</v>
      </c>
      <c r="O6" s="20">
        <v>274334.04354605702</v>
      </c>
      <c r="P6" s="20">
        <v>573311.63806234382</v>
      </c>
      <c r="Q6" s="20">
        <v>378007.69268601213</v>
      </c>
      <c r="R6" s="20">
        <v>378007.69268601213</v>
      </c>
      <c r="S6" s="20">
        <v>573311.63806234382</v>
      </c>
      <c r="T6" s="20">
        <v>360825.49139138585</v>
      </c>
      <c r="U6" s="20">
        <v>360825.49139138585</v>
      </c>
      <c r="V6" s="20">
        <v>656956.9010141585</v>
      </c>
      <c r="W6" s="20">
        <v>656957.19279523892</v>
      </c>
      <c r="X6" s="3">
        <v>0</v>
      </c>
      <c r="Y6" s="3">
        <v>5044303.4428529069</v>
      </c>
    </row>
    <row r="7" spans="1:25" x14ac:dyDescent="0.25">
      <c r="A7" s="1">
        <v>152</v>
      </c>
      <c r="B7" s="1" t="s">
        <v>0</v>
      </c>
      <c r="C7" s="1" t="s">
        <v>1</v>
      </c>
      <c r="E7" s="1" t="s">
        <v>2</v>
      </c>
      <c r="F7" s="1" t="s">
        <v>1</v>
      </c>
      <c r="G7" s="1" t="s">
        <v>2</v>
      </c>
      <c r="H7" s="1" t="s">
        <v>2</v>
      </c>
      <c r="I7" s="1" t="s">
        <v>3</v>
      </c>
      <c r="J7" t="s">
        <v>4</v>
      </c>
      <c r="K7" t="s">
        <v>5</v>
      </c>
      <c r="M7" s="20">
        <v>34218.597655915284</v>
      </c>
      <c r="N7" s="20">
        <v>66726.26881619099</v>
      </c>
      <c r="O7" s="20">
        <v>33293.768528456611</v>
      </c>
      <c r="P7" s="20">
        <v>69578.331313129194</v>
      </c>
      <c r="Q7" s="20">
        <v>45875.825178624415</v>
      </c>
      <c r="R7" s="20">
        <v>45875.825178624415</v>
      </c>
      <c r="S7" s="20">
        <v>69578.331313129194</v>
      </c>
      <c r="T7" s="20">
        <v>43790.556338789029</v>
      </c>
      <c r="U7" s="20">
        <v>43790.556338789029</v>
      </c>
      <c r="V7" s="20">
        <v>79729.700013937429</v>
      </c>
      <c r="W7" s="20">
        <v>79729.735425115825</v>
      </c>
      <c r="X7" s="3">
        <v>0</v>
      </c>
      <c r="Y7" s="3">
        <v>612187.49610070139</v>
      </c>
    </row>
    <row r="8" spans="1:25" x14ac:dyDescent="0.25">
      <c r="A8" s="1">
        <v>154</v>
      </c>
      <c r="B8" s="1" t="s">
        <v>0</v>
      </c>
      <c r="C8" s="1" t="s">
        <v>1</v>
      </c>
      <c r="E8" s="1" t="s">
        <v>2</v>
      </c>
      <c r="F8" s="1" t="s">
        <v>1</v>
      </c>
      <c r="G8" s="1" t="s">
        <v>2</v>
      </c>
      <c r="H8" s="1" t="s">
        <v>2</v>
      </c>
      <c r="I8" s="1" t="s">
        <v>3</v>
      </c>
      <c r="J8" t="s">
        <v>4</v>
      </c>
      <c r="K8" t="s">
        <v>5</v>
      </c>
      <c r="M8" s="20">
        <v>960464.65972120804</v>
      </c>
      <c r="N8" s="20">
        <v>1872906.1815287445</v>
      </c>
      <c r="O8" s="20">
        <v>934506.09467021446</v>
      </c>
      <c r="P8" s="20">
        <v>1952959.2936746725</v>
      </c>
      <c r="Q8" s="20">
        <v>1287665.5338913407</v>
      </c>
      <c r="R8" s="20">
        <v>1287665.5338913407</v>
      </c>
      <c r="S8" s="20">
        <v>1952959.2936746725</v>
      </c>
      <c r="T8" s="20">
        <v>1229135.1684211032</v>
      </c>
      <c r="U8" s="20">
        <v>1229135.1684211032</v>
      </c>
      <c r="V8" s="20">
        <v>2237892.9716403103</v>
      </c>
      <c r="W8" s="20">
        <v>2237893.9655789207</v>
      </c>
      <c r="X8" s="3">
        <v>0</v>
      </c>
      <c r="Y8" s="3">
        <v>17183183.865113631</v>
      </c>
    </row>
    <row r="9" spans="1:25" x14ac:dyDescent="0.25">
      <c r="A9" s="1">
        <v>159</v>
      </c>
      <c r="B9" s="1" t="s">
        <v>0</v>
      </c>
      <c r="C9" s="1" t="s">
        <v>1</v>
      </c>
      <c r="E9" s="1" t="s">
        <v>2</v>
      </c>
      <c r="F9" s="1" t="s">
        <v>1</v>
      </c>
      <c r="G9" s="1" t="s">
        <v>2</v>
      </c>
      <c r="H9" s="1" t="s">
        <v>2</v>
      </c>
      <c r="I9" s="1" t="s">
        <v>3</v>
      </c>
      <c r="J9" t="s">
        <v>4</v>
      </c>
      <c r="K9" t="s">
        <v>5</v>
      </c>
      <c r="M9" s="20">
        <v>91316.160816164193</v>
      </c>
      <c r="N9" s="20">
        <v>178066.52263052587</v>
      </c>
      <c r="O9" s="20">
        <v>88848.150695477976</v>
      </c>
      <c r="P9" s="20">
        <v>185677.57087531386</v>
      </c>
      <c r="Q9" s="20">
        <v>122424.77823638469</v>
      </c>
      <c r="R9" s="20">
        <v>122424.77823638469</v>
      </c>
      <c r="S9" s="20">
        <v>185677.57087531386</v>
      </c>
      <c r="T9" s="20">
        <v>116860.00475740996</v>
      </c>
      <c r="U9" s="20">
        <v>116860.00475740996</v>
      </c>
      <c r="V9" s="20">
        <v>212767.63535160996</v>
      </c>
      <c r="W9" s="20">
        <v>212767.72985030606</v>
      </c>
      <c r="X9" s="3">
        <v>0</v>
      </c>
      <c r="Y9" s="3">
        <v>1633690.9070823011</v>
      </c>
    </row>
    <row r="10" spans="1:25" x14ac:dyDescent="0.25">
      <c r="A10" s="1" t="s">
        <v>21</v>
      </c>
      <c r="B10" s="1" t="s">
        <v>6</v>
      </c>
      <c r="C10" s="1" t="s">
        <v>1</v>
      </c>
      <c r="E10" s="1" t="s">
        <v>2</v>
      </c>
      <c r="F10" s="1" t="s">
        <v>1</v>
      </c>
      <c r="G10" s="1" t="s">
        <v>2</v>
      </c>
      <c r="H10" s="1" t="s">
        <v>2</v>
      </c>
      <c r="I10" s="1" t="s">
        <v>3</v>
      </c>
      <c r="J10" t="s">
        <v>4</v>
      </c>
      <c r="K10" t="s">
        <v>5</v>
      </c>
      <c r="M10" s="20">
        <v>1</v>
      </c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3"/>
      <c r="Y10" s="3"/>
    </row>
    <row r="11" spans="1:25" x14ac:dyDescent="0.25">
      <c r="A11" s="1">
        <v>171</v>
      </c>
      <c r="B11" s="1" t="s">
        <v>0</v>
      </c>
      <c r="C11" s="1" t="s">
        <v>1</v>
      </c>
      <c r="E11" s="1" t="s">
        <v>2</v>
      </c>
      <c r="F11" s="1" t="s">
        <v>1</v>
      </c>
      <c r="G11" s="1" t="s">
        <v>2</v>
      </c>
      <c r="H11" s="1" t="s">
        <v>2</v>
      </c>
      <c r="I11" s="1" t="s">
        <v>3</v>
      </c>
      <c r="J11" t="s">
        <v>4</v>
      </c>
      <c r="K11" t="s">
        <v>5</v>
      </c>
      <c r="M11" s="20">
        <v>25680.898946844849</v>
      </c>
      <c r="N11" s="20">
        <v>50077.755488392475</v>
      </c>
      <c r="O11" s="20">
        <v>24986.818973019297</v>
      </c>
      <c r="P11" s="20">
        <v>52218.215173808443</v>
      </c>
      <c r="Q11" s="20">
        <v>34429.59417455009</v>
      </c>
      <c r="R11" s="20">
        <v>34429.59417455009</v>
      </c>
      <c r="S11" s="20">
        <v>52218.215173808443</v>
      </c>
      <c r="T11" s="20">
        <v>32864.609574909147</v>
      </c>
      <c r="U11" s="20">
        <v>32864.609574909147</v>
      </c>
      <c r="V11" s="20">
        <v>59836.770334924287</v>
      </c>
      <c r="W11" s="20">
        <v>59836.796910849553</v>
      </c>
      <c r="X11" s="3">
        <v>0</v>
      </c>
      <c r="Y11" s="3">
        <v>459443.87850056583</v>
      </c>
    </row>
    <row r="12" spans="1:25" x14ac:dyDescent="0.25">
      <c r="A12" s="1">
        <v>211</v>
      </c>
      <c r="B12" s="1" t="s">
        <v>0</v>
      </c>
      <c r="C12" s="1" t="s">
        <v>1</v>
      </c>
      <c r="E12" s="1" t="s">
        <v>2</v>
      </c>
      <c r="F12" s="1" t="s">
        <v>1</v>
      </c>
      <c r="G12" s="1" t="s">
        <v>2</v>
      </c>
      <c r="H12" s="1" t="s">
        <v>2</v>
      </c>
      <c r="I12" s="1" t="s">
        <v>3</v>
      </c>
      <c r="J12" t="s">
        <v>4</v>
      </c>
      <c r="K12" t="s">
        <v>5</v>
      </c>
      <c r="M12" s="19">
        <f>9069.58976936919-199.61</f>
        <v>8869.9797693691889</v>
      </c>
      <c r="N12" s="19">
        <f>25451.9799906465-8155.1</f>
        <v>17296.879990646499</v>
      </c>
      <c r="O12" s="19">
        <f>10603.6810253941-1973.46</f>
        <v>8630.2210253941012</v>
      </c>
      <c r="P12" s="19">
        <f>26531.2106562776-8495.13</f>
        <v>18036.080656277598</v>
      </c>
      <c r="Q12" s="19">
        <f>17561.3003184556-5669.19</f>
        <v>11892.110318455601</v>
      </c>
      <c r="R12" s="19">
        <f>17561.3003184556-5669.19</f>
        <v>11892.110318455601</v>
      </c>
      <c r="S12" s="19">
        <f>26531.2106562776-8495.13</f>
        <v>18036.080656277598</v>
      </c>
      <c r="T12" s="19">
        <f>16771.761360278-5420.57</f>
        <v>11351.191360278001</v>
      </c>
      <c r="U12" s="19">
        <f>16771.761360278-5420.57</f>
        <v>11351.191360278001</v>
      </c>
      <c r="V12" s="19">
        <f>50558.0740261384-9705.44</f>
        <v>40852.634026138396</v>
      </c>
      <c r="W12" s="19">
        <f>50556.7155404871-9705.46</f>
        <v>40851.255540487102</v>
      </c>
      <c r="X12" s="3">
        <v>0</v>
      </c>
      <c r="Y12" s="18">
        <f>SUM(M12:X12)</f>
        <v>199059.73502205766</v>
      </c>
    </row>
    <row r="13" spans="1:25" x14ac:dyDescent="0.25">
      <c r="A13" s="1">
        <v>212</v>
      </c>
      <c r="B13" s="1" t="s">
        <v>0</v>
      </c>
      <c r="C13" s="1" t="s">
        <v>1</v>
      </c>
      <c r="E13" s="1" t="s">
        <v>2</v>
      </c>
      <c r="F13" s="1" t="s">
        <v>1</v>
      </c>
      <c r="G13" s="1" t="s">
        <v>2</v>
      </c>
      <c r="H13" s="1" t="s">
        <v>2</v>
      </c>
      <c r="I13" s="1" t="s">
        <v>3</v>
      </c>
      <c r="J13" t="s">
        <v>4</v>
      </c>
      <c r="K13" t="s">
        <v>5</v>
      </c>
      <c r="M13" s="20">
        <v>8530.3684125547861</v>
      </c>
      <c r="N13" s="20">
        <v>16634.219248867408</v>
      </c>
      <c r="O13" s="20">
        <v>8299.8173755072385</v>
      </c>
      <c r="P13" s="20">
        <v>17345.211092517904</v>
      </c>
      <c r="Q13" s="20">
        <v>11436.403500187673</v>
      </c>
      <c r="R13" s="20">
        <v>11436.403500187673</v>
      </c>
      <c r="S13" s="20">
        <v>17345.211092517904</v>
      </c>
      <c r="T13" s="20">
        <v>10916.565965584861</v>
      </c>
      <c r="U13" s="20">
        <v>10916.565965584861</v>
      </c>
      <c r="V13" s="20">
        <v>19875.850009411166</v>
      </c>
      <c r="W13" s="20">
        <v>19875.858837078529</v>
      </c>
      <c r="X13" s="3">
        <v>0</v>
      </c>
      <c r="Y13" s="3">
        <v>152612.47500000001</v>
      </c>
    </row>
    <row r="14" spans="1:25" x14ac:dyDescent="0.25">
      <c r="A14" s="1">
        <v>214</v>
      </c>
      <c r="B14" s="1" t="s">
        <v>0</v>
      </c>
      <c r="C14" s="1" t="s">
        <v>1</v>
      </c>
      <c r="E14" s="1" t="s">
        <v>2</v>
      </c>
      <c r="F14" s="1" t="s">
        <v>1</v>
      </c>
      <c r="G14" s="1" t="s">
        <v>2</v>
      </c>
      <c r="H14" s="1" t="s">
        <v>2</v>
      </c>
      <c r="I14" s="1" t="s">
        <v>3</v>
      </c>
      <c r="J14" t="s">
        <v>4</v>
      </c>
      <c r="K14" t="s">
        <v>5</v>
      </c>
      <c r="M14" s="20">
        <v>15206.308909336793</v>
      </c>
      <c r="N14" s="20">
        <v>29652.303878415813</v>
      </c>
      <c r="O14" s="20">
        <v>14795.326625904208</v>
      </c>
      <c r="P14" s="20">
        <v>30919.72412144496</v>
      </c>
      <c r="Q14" s="20">
        <v>20386.632326421506</v>
      </c>
      <c r="R14" s="20">
        <v>20386.632326421506</v>
      </c>
      <c r="S14" s="20">
        <v>30919.72412144496</v>
      </c>
      <c r="T14" s="20">
        <v>19459.965416912146</v>
      </c>
      <c r="U14" s="20">
        <v>19459.965416912146</v>
      </c>
      <c r="V14" s="20">
        <v>35430.863060254691</v>
      </c>
      <c r="W14" s="20">
        <v>35430.878796531288</v>
      </c>
      <c r="X14" s="3">
        <v>0</v>
      </c>
      <c r="Y14" s="3">
        <v>272048.32499999995</v>
      </c>
    </row>
    <row r="15" spans="1:25" x14ac:dyDescent="0.25">
      <c r="A15" s="1">
        <v>215</v>
      </c>
      <c r="B15" s="1" t="s">
        <v>0</v>
      </c>
      <c r="C15" s="1" t="s">
        <v>1</v>
      </c>
      <c r="E15" s="1" t="s">
        <v>2</v>
      </c>
      <c r="F15" s="1" t="s">
        <v>1</v>
      </c>
      <c r="G15" s="1" t="s">
        <v>2</v>
      </c>
      <c r="H15" s="1" t="s">
        <v>2</v>
      </c>
      <c r="I15" s="1" t="s">
        <v>3</v>
      </c>
      <c r="J15" t="s">
        <v>4</v>
      </c>
      <c r="K15" t="s">
        <v>5</v>
      </c>
      <c r="M15" s="20">
        <v>10384.796328327566</v>
      </c>
      <c r="N15" s="20">
        <v>20250.353868186408</v>
      </c>
      <c r="O15" s="20">
        <v>10104.125500617509</v>
      </c>
      <c r="P15" s="20">
        <v>21115.909156108752</v>
      </c>
      <c r="Q15" s="20">
        <v>13922.578174141516</v>
      </c>
      <c r="R15" s="20">
        <v>13922.578174141516</v>
      </c>
      <c r="S15" s="20">
        <v>21115.909156108752</v>
      </c>
      <c r="T15" s="20">
        <v>13289.73247984244</v>
      </c>
      <c r="U15" s="20">
        <v>13289.73247984244</v>
      </c>
      <c r="V15" s="20">
        <v>24196.686967978814</v>
      </c>
      <c r="W15" s="20">
        <v>24196.697714704296</v>
      </c>
      <c r="X15" s="3">
        <v>0</v>
      </c>
      <c r="Y15" s="3">
        <v>185789.1</v>
      </c>
    </row>
    <row r="16" spans="1:25" x14ac:dyDescent="0.25">
      <c r="A16" s="1">
        <v>216</v>
      </c>
      <c r="B16" s="1" t="s">
        <v>0</v>
      </c>
      <c r="C16" s="1" t="s">
        <v>1</v>
      </c>
      <c r="E16" s="1" t="s">
        <v>2</v>
      </c>
      <c r="F16" s="1" t="s">
        <v>1</v>
      </c>
      <c r="G16" s="1" t="s">
        <v>2</v>
      </c>
      <c r="H16" s="1" t="s">
        <v>2</v>
      </c>
      <c r="I16" s="1" t="s">
        <v>3</v>
      </c>
      <c r="J16" t="s">
        <v>4</v>
      </c>
      <c r="K16" t="s">
        <v>5</v>
      </c>
      <c r="M16" s="20">
        <v>17060.736825109572</v>
      </c>
      <c r="N16" s="20">
        <v>33268.438497734816</v>
      </c>
      <c r="O16" s="20">
        <v>16599.634751014477</v>
      </c>
      <c r="P16" s="20">
        <v>34690.422185035808</v>
      </c>
      <c r="Q16" s="20">
        <v>22872.807000375346</v>
      </c>
      <c r="R16" s="20">
        <v>22872.807000375346</v>
      </c>
      <c r="S16" s="20">
        <v>34690.422185035808</v>
      </c>
      <c r="T16" s="20">
        <v>21833.131931169723</v>
      </c>
      <c r="U16" s="20">
        <v>21833.131931169723</v>
      </c>
      <c r="V16" s="20">
        <v>39751.700018822332</v>
      </c>
      <c r="W16" s="20">
        <v>39751.717674157058</v>
      </c>
      <c r="X16" s="3">
        <v>0</v>
      </c>
      <c r="Y16" s="3">
        <v>305224.95</v>
      </c>
    </row>
    <row r="17" spans="1:26" x14ac:dyDescent="0.25">
      <c r="A17" s="1">
        <v>217</v>
      </c>
      <c r="B17" s="1" t="s">
        <v>0</v>
      </c>
      <c r="C17" s="1" t="s">
        <v>1</v>
      </c>
      <c r="E17" s="1" t="s">
        <v>2</v>
      </c>
      <c r="F17" s="1" t="s">
        <v>1</v>
      </c>
      <c r="G17" s="1" t="s">
        <v>2</v>
      </c>
      <c r="H17" s="1" t="s">
        <v>2</v>
      </c>
      <c r="I17" s="1" t="s">
        <v>3</v>
      </c>
      <c r="J17" t="s">
        <v>4</v>
      </c>
      <c r="K17" t="s">
        <v>5</v>
      </c>
      <c r="M17" s="20">
        <v>241446.51463361591</v>
      </c>
      <c r="N17" s="20">
        <v>470820.727435334</v>
      </c>
      <c r="O17" s="20">
        <v>234920.91788935708</v>
      </c>
      <c r="P17" s="20">
        <v>490944.88787952851</v>
      </c>
      <c r="Q17" s="20">
        <v>323699.94254879025</v>
      </c>
      <c r="R17" s="20">
        <v>323699.94254879025</v>
      </c>
      <c r="S17" s="20">
        <v>490944.88787952851</v>
      </c>
      <c r="T17" s="20">
        <v>308986.28015633672</v>
      </c>
      <c r="U17" s="20">
        <v>308986.28015633672</v>
      </c>
      <c r="V17" s="20">
        <v>562572.97200550744</v>
      </c>
      <c r="W17" s="20">
        <v>562573.22186687484</v>
      </c>
      <c r="X17" s="3">
        <v>0</v>
      </c>
      <c r="Y17" s="3">
        <v>4319596.5750000002</v>
      </c>
    </row>
    <row r="18" spans="1:26" x14ac:dyDescent="0.25">
      <c r="A18" s="1">
        <v>221</v>
      </c>
      <c r="B18" s="1" t="s">
        <v>0</v>
      </c>
      <c r="C18" s="1" t="s">
        <v>1</v>
      </c>
      <c r="E18" s="1" t="s">
        <v>2</v>
      </c>
      <c r="F18" s="1" t="s">
        <v>1</v>
      </c>
      <c r="G18" s="1" t="s">
        <v>2</v>
      </c>
      <c r="H18" s="1" t="s">
        <v>2</v>
      </c>
      <c r="I18" s="1" t="s">
        <v>3</v>
      </c>
      <c r="J18" t="s">
        <v>4</v>
      </c>
      <c r="K18" t="s">
        <v>5</v>
      </c>
      <c r="M18" s="20">
        <v>12980.99541040946</v>
      </c>
      <c r="N18" s="20">
        <v>25312.942335233012</v>
      </c>
      <c r="O18" s="20">
        <v>12630.156875771887</v>
      </c>
      <c r="P18" s="20">
        <v>26394.886445135944</v>
      </c>
      <c r="Q18" s="20">
        <v>17403.222717676897</v>
      </c>
      <c r="R18" s="20">
        <v>17403.222717676897</v>
      </c>
      <c r="S18" s="20">
        <v>26394.886445135944</v>
      </c>
      <c r="T18" s="20">
        <v>16612.165599803051</v>
      </c>
      <c r="U18" s="20">
        <v>16612.165599803051</v>
      </c>
      <c r="V18" s="20">
        <v>30245.85870997352</v>
      </c>
      <c r="W18" s="20">
        <v>30245.872143380373</v>
      </c>
      <c r="X18" s="3">
        <v>0</v>
      </c>
      <c r="Y18" s="3">
        <v>232236.37500000006</v>
      </c>
    </row>
    <row r="19" spans="1:26" x14ac:dyDescent="0.25">
      <c r="A19" s="1" t="s">
        <v>15</v>
      </c>
      <c r="B19" s="1" t="s">
        <v>0</v>
      </c>
      <c r="C19" s="1" t="s">
        <v>1</v>
      </c>
      <c r="E19" s="1" t="s">
        <v>2</v>
      </c>
      <c r="F19" s="1" t="s">
        <v>1</v>
      </c>
      <c r="G19" s="1" t="s">
        <v>2</v>
      </c>
      <c r="H19" s="1" t="s">
        <v>2</v>
      </c>
      <c r="I19" s="1" t="s">
        <v>3</v>
      </c>
      <c r="J19" t="s">
        <v>4</v>
      </c>
      <c r="K19" t="s">
        <v>5</v>
      </c>
      <c r="M19" s="20">
        <v>10013.910745173009</v>
      </c>
      <c r="N19" s="20">
        <v>19527.126944322605</v>
      </c>
      <c r="O19" s="20">
        <v>9743.263875595454</v>
      </c>
      <c r="P19" s="20">
        <v>20361.769543390583</v>
      </c>
      <c r="Q19" s="20">
        <v>13425.343239350746</v>
      </c>
      <c r="R19" s="20">
        <v>13425.343239350746</v>
      </c>
      <c r="S19" s="20">
        <v>20361.769543390583</v>
      </c>
      <c r="T19" s="20">
        <v>12815.099176990923</v>
      </c>
      <c r="U19" s="20">
        <v>12815.099176990923</v>
      </c>
      <c r="V19" s="20">
        <v>23332.51957626528</v>
      </c>
      <c r="W19" s="20">
        <v>23332.529939179141</v>
      </c>
      <c r="X19" s="3">
        <v>0</v>
      </c>
      <c r="Y19" s="3">
        <v>179153.77499999997</v>
      </c>
    </row>
    <row r="20" spans="1:26" x14ac:dyDescent="0.25">
      <c r="A20" s="1">
        <v>248</v>
      </c>
      <c r="B20" s="1" t="s">
        <v>0</v>
      </c>
      <c r="C20" s="1" t="s">
        <v>1</v>
      </c>
      <c r="E20" s="1" t="s">
        <v>2</v>
      </c>
      <c r="F20" s="1" t="s">
        <v>1</v>
      </c>
      <c r="G20" s="1" t="s">
        <v>2</v>
      </c>
      <c r="H20" s="1" t="s">
        <v>2</v>
      </c>
      <c r="I20" s="1" t="s">
        <v>3</v>
      </c>
      <c r="J20" t="s">
        <v>4</v>
      </c>
      <c r="K20" t="s">
        <v>5</v>
      </c>
      <c r="M20" s="20">
        <v>11126.567494636678</v>
      </c>
      <c r="N20" s="20">
        <v>21696.807715914008</v>
      </c>
      <c r="O20" s="20">
        <v>10825.848750661615</v>
      </c>
      <c r="P20" s="20">
        <v>22624.188381545089</v>
      </c>
      <c r="Q20" s="20">
        <v>14917.048043723051</v>
      </c>
      <c r="R20" s="20">
        <v>14917.048043723051</v>
      </c>
      <c r="S20" s="20">
        <v>22624.188381545089</v>
      </c>
      <c r="T20" s="20">
        <v>14238.999085545471</v>
      </c>
      <c r="U20" s="20">
        <v>14238.999085545471</v>
      </c>
      <c r="V20" s="20">
        <v>25925.021751405871</v>
      </c>
      <c r="W20" s="20">
        <v>25925.033265754602</v>
      </c>
      <c r="X20" s="3">
        <v>0</v>
      </c>
      <c r="Y20" s="3">
        <v>199059.75</v>
      </c>
    </row>
    <row r="21" spans="1:26" x14ac:dyDescent="0.25">
      <c r="A21" s="1">
        <v>249</v>
      </c>
      <c r="B21" s="1" t="s">
        <v>0</v>
      </c>
      <c r="C21" s="1" t="s">
        <v>1</v>
      </c>
      <c r="E21" s="1" t="s">
        <v>2</v>
      </c>
      <c r="F21" s="1" t="s">
        <v>1</v>
      </c>
      <c r="G21" s="1" t="s">
        <v>2</v>
      </c>
      <c r="H21" s="1" t="s">
        <v>2</v>
      </c>
      <c r="I21" s="1" t="s">
        <v>3</v>
      </c>
      <c r="J21" t="s">
        <v>4</v>
      </c>
      <c r="K21" t="s">
        <v>5</v>
      </c>
      <c r="M21" s="20">
        <v>9272.1395788638984</v>
      </c>
      <c r="N21" s="20">
        <v>18080.673096595008</v>
      </c>
      <c r="O21" s="20">
        <v>9021.5406255513462</v>
      </c>
      <c r="P21" s="20">
        <v>18853.490317954242</v>
      </c>
      <c r="Q21" s="20">
        <v>12430.87336976921</v>
      </c>
      <c r="R21" s="20">
        <v>12430.87336976921</v>
      </c>
      <c r="S21" s="20">
        <v>18853.490317954242</v>
      </c>
      <c r="T21" s="20">
        <v>11865.832571287892</v>
      </c>
      <c r="U21" s="20">
        <v>11865.832571287892</v>
      </c>
      <c r="V21" s="20">
        <v>21604.184792838223</v>
      </c>
      <c r="W21" s="20">
        <v>21604.194388128835</v>
      </c>
      <c r="X21" s="3">
        <v>0</v>
      </c>
      <c r="Y21" s="3">
        <v>165883.125</v>
      </c>
    </row>
    <row r="22" spans="1:26" x14ac:dyDescent="0.25">
      <c r="A22" s="1">
        <v>261</v>
      </c>
      <c r="B22" s="1" t="s">
        <v>0</v>
      </c>
      <c r="C22" s="1" t="s">
        <v>1</v>
      </c>
      <c r="E22" s="1" t="s">
        <v>2</v>
      </c>
      <c r="F22" s="1" t="s">
        <v>1</v>
      </c>
      <c r="G22" s="1" t="s">
        <v>2</v>
      </c>
      <c r="H22" s="1" t="s">
        <v>2</v>
      </c>
      <c r="I22" s="1" t="s">
        <v>3</v>
      </c>
      <c r="J22" t="s">
        <v>4</v>
      </c>
      <c r="K22" t="s">
        <v>5</v>
      </c>
      <c r="M22" s="20">
        <v>8530.3684125547861</v>
      </c>
      <c r="N22" s="20">
        <v>16634.219248867408</v>
      </c>
      <c r="O22" s="20">
        <v>8299.8173755072385</v>
      </c>
      <c r="P22" s="20">
        <v>17345.211092517904</v>
      </c>
      <c r="Q22" s="20">
        <v>11436.403500187673</v>
      </c>
      <c r="R22" s="20">
        <v>11436.403500187673</v>
      </c>
      <c r="S22" s="20">
        <v>17345.211092517904</v>
      </c>
      <c r="T22" s="20">
        <v>10916.565965584861</v>
      </c>
      <c r="U22" s="20">
        <v>10916.565965584861</v>
      </c>
      <c r="V22" s="20">
        <v>19875.850009411166</v>
      </c>
      <c r="W22" s="20">
        <v>19875.858837078529</v>
      </c>
      <c r="X22" s="3">
        <v>0</v>
      </c>
      <c r="Y22" s="3">
        <v>152612.47500000001</v>
      </c>
    </row>
    <row r="23" spans="1:26" x14ac:dyDescent="0.25">
      <c r="A23" s="1">
        <v>271</v>
      </c>
      <c r="B23" s="1" t="s">
        <v>0</v>
      </c>
      <c r="C23" s="1" t="s">
        <v>1</v>
      </c>
      <c r="E23" s="1" t="s">
        <v>2</v>
      </c>
      <c r="F23" s="1" t="s">
        <v>1</v>
      </c>
      <c r="G23" s="1" t="s">
        <v>2</v>
      </c>
      <c r="H23" s="1" t="s">
        <v>2</v>
      </c>
      <c r="I23" s="1" t="s">
        <v>3</v>
      </c>
      <c r="J23" t="s">
        <v>4</v>
      </c>
      <c r="K23" t="s">
        <v>5</v>
      </c>
      <c r="M23" s="20">
        <v>11126.567494636678</v>
      </c>
      <c r="N23" s="20">
        <v>21696.807715914008</v>
      </c>
      <c r="O23" s="20">
        <v>10825.848750661615</v>
      </c>
      <c r="P23" s="20">
        <v>22624.188381545089</v>
      </c>
      <c r="Q23" s="20">
        <v>14917.048043723051</v>
      </c>
      <c r="R23" s="20">
        <v>14917.048043723051</v>
      </c>
      <c r="S23" s="20">
        <v>22624.188381545089</v>
      </c>
      <c r="T23" s="20">
        <v>14238.999085545471</v>
      </c>
      <c r="U23" s="20">
        <v>14238.999085545471</v>
      </c>
      <c r="V23" s="20">
        <v>25925.021751405871</v>
      </c>
      <c r="W23" s="20">
        <v>25925.033265754602</v>
      </c>
      <c r="X23" s="3">
        <v>0</v>
      </c>
      <c r="Y23" s="3">
        <v>199059.75</v>
      </c>
    </row>
    <row r="24" spans="1:26" x14ac:dyDescent="0.25">
      <c r="A24" s="12" t="s">
        <v>25</v>
      </c>
      <c r="B24" s="1" t="s">
        <v>0</v>
      </c>
      <c r="C24" s="1" t="s">
        <v>1</v>
      </c>
      <c r="E24" s="1" t="s">
        <v>2</v>
      </c>
      <c r="F24" s="1" t="s">
        <v>1</v>
      </c>
      <c r="G24" s="1" t="s">
        <v>2</v>
      </c>
      <c r="H24" s="1" t="s">
        <v>2</v>
      </c>
      <c r="I24" s="1" t="s">
        <v>3</v>
      </c>
      <c r="J24" t="s">
        <v>4</v>
      </c>
      <c r="K24" t="s">
        <v>5</v>
      </c>
      <c r="M24" s="20">
        <v>4079.74141470012</v>
      </c>
      <c r="N24" s="20">
        <v>7955.4961625018022</v>
      </c>
      <c r="O24" s="20">
        <v>3969.4778752425923</v>
      </c>
      <c r="P24" s="20">
        <v>8295.5357398998658</v>
      </c>
      <c r="Q24" s="20">
        <v>5469.5842826984517</v>
      </c>
      <c r="R24" s="20">
        <v>5469.5842826984517</v>
      </c>
      <c r="S24" s="20">
        <v>8295.5357398998658</v>
      </c>
      <c r="T24" s="20">
        <v>5220.9663313666724</v>
      </c>
      <c r="U24" s="20">
        <v>5220.9663313666724</v>
      </c>
      <c r="V24" s="20">
        <v>9505.8413088488178</v>
      </c>
      <c r="W24" s="20">
        <v>9505.8455307766872</v>
      </c>
      <c r="X24" s="3">
        <v>0</v>
      </c>
      <c r="Y24" s="3">
        <v>72988.574999999997</v>
      </c>
    </row>
    <row r="25" spans="1:26" x14ac:dyDescent="0.25">
      <c r="A25" s="1">
        <v>311</v>
      </c>
      <c r="B25" s="1" t="s">
        <v>0</v>
      </c>
      <c r="C25" s="1" t="s">
        <v>1</v>
      </c>
      <c r="E25" s="1" t="s">
        <v>2</v>
      </c>
      <c r="F25" s="1" t="s">
        <v>1</v>
      </c>
      <c r="G25" s="1" t="s">
        <v>2</v>
      </c>
      <c r="H25" s="1" t="s">
        <v>2</v>
      </c>
      <c r="I25" s="1" t="s">
        <v>3</v>
      </c>
      <c r="J25" t="s">
        <v>4</v>
      </c>
      <c r="K25" t="s">
        <v>5</v>
      </c>
      <c r="M25" s="19">
        <v>3828.9099136274131</v>
      </c>
      <c r="N25" s="19">
        <v>7675.3727056845637</v>
      </c>
      <c r="O25" s="19">
        <v>6134.6476253749161</v>
      </c>
      <c r="P25" s="19">
        <v>8012.6984162088647</v>
      </c>
      <c r="Q25" s="19">
        <v>5208.4988914430232</v>
      </c>
      <c r="R25" s="19">
        <v>5208.4988914430232</v>
      </c>
      <c r="S25" s="19">
        <v>8012.6984162088647</v>
      </c>
      <c r="T25" s="19">
        <v>4961.401148475733</v>
      </c>
      <c r="U25" s="19">
        <v>4961.401148475733</v>
      </c>
      <c r="V25" s="19">
        <v>29398.89065912996</v>
      </c>
      <c r="W25" s="19">
        <v>29397.507183927562</v>
      </c>
      <c r="X25" s="3">
        <v>0</v>
      </c>
      <c r="Y25" s="2">
        <v>112800.52500000001</v>
      </c>
      <c r="Z25" s="14"/>
    </row>
    <row r="26" spans="1:26" x14ac:dyDescent="0.25">
      <c r="A26" s="1">
        <v>313</v>
      </c>
      <c r="B26" s="1" t="s">
        <v>0</v>
      </c>
      <c r="C26" s="1" t="s">
        <v>1</v>
      </c>
      <c r="E26" s="1" t="s">
        <v>2</v>
      </c>
      <c r="F26" s="1" t="s">
        <v>1</v>
      </c>
      <c r="G26" s="1" t="s">
        <v>2</v>
      </c>
      <c r="H26" s="1" t="s">
        <v>2</v>
      </c>
      <c r="I26" s="1" t="s">
        <v>3</v>
      </c>
      <c r="J26" t="s">
        <v>4</v>
      </c>
      <c r="K26" t="s">
        <v>5</v>
      </c>
      <c r="M26" s="20">
        <v>519.23981641637829</v>
      </c>
      <c r="N26" s="20">
        <v>1012.5176934093204</v>
      </c>
      <c r="O26" s="20">
        <v>505.20627503087542</v>
      </c>
      <c r="P26" s="20">
        <v>1055.7954578054375</v>
      </c>
      <c r="Q26" s="20">
        <v>696.12890870707577</v>
      </c>
      <c r="R26" s="20">
        <v>696.12890870707577</v>
      </c>
      <c r="S26" s="20">
        <v>1055.7954578054375</v>
      </c>
      <c r="T26" s="20">
        <v>664.48662399212196</v>
      </c>
      <c r="U26" s="20">
        <v>664.48662399212196</v>
      </c>
      <c r="V26" s="20">
        <v>1209.8343483989406</v>
      </c>
      <c r="W26" s="20">
        <v>1209.8348857352146</v>
      </c>
      <c r="X26" s="3">
        <v>0</v>
      </c>
      <c r="Y26" s="3">
        <v>9289.4549999999999</v>
      </c>
    </row>
    <row r="27" spans="1:26" x14ac:dyDescent="0.25">
      <c r="A27" s="1">
        <v>314</v>
      </c>
      <c r="B27" s="1" t="s">
        <v>0</v>
      </c>
      <c r="C27" s="1" t="s">
        <v>1</v>
      </c>
      <c r="E27" s="1" t="s">
        <v>2</v>
      </c>
      <c r="F27" s="1" t="s">
        <v>1</v>
      </c>
      <c r="G27" s="1" t="s">
        <v>2</v>
      </c>
      <c r="H27" s="1" t="s">
        <v>2</v>
      </c>
      <c r="I27" s="1" t="s">
        <v>3</v>
      </c>
      <c r="J27" t="s">
        <v>4</v>
      </c>
      <c r="K27" t="s">
        <v>5</v>
      </c>
      <c r="M27" s="20">
        <v>6305.0549136274512</v>
      </c>
      <c r="N27" s="20">
        <v>12294.857705684606</v>
      </c>
      <c r="O27" s="20">
        <v>6134.6476253749161</v>
      </c>
      <c r="P27" s="20">
        <v>12820.373416208886</v>
      </c>
      <c r="Q27" s="20">
        <v>8452.9938914430641</v>
      </c>
      <c r="R27" s="20">
        <v>8452.9938914430641</v>
      </c>
      <c r="S27" s="20">
        <v>12820.373416208886</v>
      </c>
      <c r="T27" s="20">
        <v>8068.7661484757673</v>
      </c>
      <c r="U27" s="20">
        <v>8068.7661484757673</v>
      </c>
      <c r="V27" s="20">
        <v>14690.845659129995</v>
      </c>
      <c r="W27" s="20">
        <v>14690.852183927609</v>
      </c>
      <c r="X27" s="3">
        <v>0</v>
      </c>
      <c r="Y27" s="3">
        <v>112800.52500000001</v>
      </c>
    </row>
    <row r="28" spans="1:26" x14ac:dyDescent="0.25">
      <c r="A28" s="1">
        <v>317</v>
      </c>
      <c r="B28" s="1" t="s">
        <v>0</v>
      </c>
      <c r="C28" s="1" t="s">
        <v>1</v>
      </c>
      <c r="E28" s="1" t="s">
        <v>2</v>
      </c>
      <c r="F28" s="1" t="s">
        <v>1</v>
      </c>
      <c r="G28" s="1" t="s">
        <v>2</v>
      </c>
      <c r="H28" s="1" t="s">
        <v>2</v>
      </c>
      <c r="I28" s="1" t="s">
        <v>3</v>
      </c>
      <c r="J28" t="s">
        <v>4</v>
      </c>
      <c r="K28" t="s">
        <v>5</v>
      </c>
      <c r="M28" s="20">
        <v>222531.34989273356</v>
      </c>
      <c r="N28" s="20">
        <v>433936.15431828017</v>
      </c>
      <c r="O28" s="20">
        <v>216516.97501323232</v>
      </c>
      <c r="P28" s="20">
        <v>452483.76763090183</v>
      </c>
      <c r="Q28" s="20">
        <v>298340.96087446105</v>
      </c>
      <c r="R28" s="20">
        <v>298340.96087446105</v>
      </c>
      <c r="S28" s="20">
        <v>452483.76763090183</v>
      </c>
      <c r="T28" s="20">
        <v>284779.9817109094</v>
      </c>
      <c r="U28" s="20">
        <v>284779.9817109094</v>
      </c>
      <c r="V28" s="20">
        <v>518500.43502811738</v>
      </c>
      <c r="W28" s="20">
        <v>518500.66531509202</v>
      </c>
      <c r="X28" s="3">
        <v>0</v>
      </c>
      <c r="Y28" s="3">
        <v>3981195.0000000005</v>
      </c>
    </row>
    <row r="29" spans="1:26" x14ac:dyDescent="0.25">
      <c r="A29" s="1">
        <v>322</v>
      </c>
      <c r="B29" s="1" t="s">
        <v>0</v>
      </c>
      <c r="C29" s="1" t="s">
        <v>1</v>
      </c>
      <c r="E29" s="1" t="s">
        <v>2</v>
      </c>
      <c r="F29" s="1" t="s">
        <v>1</v>
      </c>
      <c r="G29" s="1" t="s">
        <v>2</v>
      </c>
      <c r="H29" s="1" t="s">
        <v>2</v>
      </c>
      <c r="I29" s="1" t="s">
        <v>3</v>
      </c>
      <c r="J29" t="s">
        <v>4</v>
      </c>
      <c r="K29" t="s">
        <v>5</v>
      </c>
      <c r="M29" s="20">
        <v>7046.8260799365626</v>
      </c>
      <c r="N29" s="20">
        <v>13741.311553412204</v>
      </c>
      <c r="O29" s="20">
        <v>6856.3708754190229</v>
      </c>
      <c r="P29" s="20">
        <v>14328.652641645225</v>
      </c>
      <c r="Q29" s="20">
        <v>9447.4637610245991</v>
      </c>
      <c r="R29" s="20">
        <v>9447.4637610245991</v>
      </c>
      <c r="S29" s="20">
        <v>14328.652641645225</v>
      </c>
      <c r="T29" s="20">
        <v>9018.0327541787992</v>
      </c>
      <c r="U29" s="20">
        <v>9018.0327541787992</v>
      </c>
      <c r="V29" s="20">
        <v>16419.180442557052</v>
      </c>
      <c r="W29" s="20">
        <v>16419.187734977913</v>
      </c>
      <c r="X29" s="3">
        <v>0</v>
      </c>
      <c r="Y29" s="3">
        <v>126071.175</v>
      </c>
    </row>
    <row r="30" spans="1:26" x14ac:dyDescent="0.25">
      <c r="A30" s="1" t="s">
        <v>17</v>
      </c>
      <c r="B30" s="1" t="s">
        <v>0</v>
      </c>
      <c r="C30" s="1" t="s">
        <v>1</v>
      </c>
      <c r="E30" s="1" t="s">
        <v>2</v>
      </c>
      <c r="F30" s="1" t="s">
        <v>1</v>
      </c>
      <c r="G30" s="1" t="s">
        <v>2</v>
      </c>
      <c r="H30" s="1" t="s">
        <v>2</v>
      </c>
      <c r="I30" s="1" t="s">
        <v>3</v>
      </c>
      <c r="J30" t="s">
        <v>4</v>
      </c>
      <c r="K30" t="s">
        <v>5</v>
      </c>
      <c r="M30" s="20">
        <v>3783.0329481764707</v>
      </c>
      <c r="N30" s="20">
        <v>7376.9146234107629</v>
      </c>
      <c r="O30" s="20">
        <v>3680.7885752249495</v>
      </c>
      <c r="P30" s="20">
        <v>7692.2240497253315</v>
      </c>
      <c r="Q30" s="20">
        <v>5071.7963348658377</v>
      </c>
      <c r="R30" s="20">
        <v>5071.7963348658377</v>
      </c>
      <c r="S30" s="20">
        <v>7692.2240497253315</v>
      </c>
      <c r="T30" s="20">
        <v>4841.2596890854602</v>
      </c>
      <c r="U30" s="20">
        <v>4841.2596890854602</v>
      </c>
      <c r="V30" s="20">
        <v>8814.5073954779964</v>
      </c>
      <c r="W30" s="20">
        <v>8814.5113103565654</v>
      </c>
      <c r="X30" s="3">
        <v>0</v>
      </c>
      <c r="Y30" s="3">
        <v>67680.315000000002</v>
      </c>
    </row>
    <row r="31" spans="1:26" x14ac:dyDescent="0.25">
      <c r="A31" s="1">
        <v>325</v>
      </c>
      <c r="B31" s="1" t="s">
        <v>0</v>
      </c>
      <c r="C31" s="1" t="s">
        <v>1</v>
      </c>
      <c r="E31" s="1" t="s">
        <v>2</v>
      </c>
      <c r="F31" s="1" t="s">
        <v>1</v>
      </c>
      <c r="G31" s="1" t="s">
        <v>2</v>
      </c>
      <c r="H31" s="1" t="s">
        <v>2</v>
      </c>
      <c r="I31" s="1" t="s">
        <v>3</v>
      </c>
      <c r="J31" t="s">
        <v>4</v>
      </c>
      <c r="K31" t="s">
        <v>5</v>
      </c>
      <c r="M31" s="20">
        <v>3783.0329481764707</v>
      </c>
      <c r="N31" s="20">
        <v>7376.9146234107629</v>
      </c>
      <c r="O31" s="20">
        <v>3680.7885752249495</v>
      </c>
      <c r="P31" s="20">
        <v>7692.2240497253315</v>
      </c>
      <c r="Q31" s="20">
        <v>5071.7963348658377</v>
      </c>
      <c r="R31" s="20">
        <v>5071.7963348658377</v>
      </c>
      <c r="S31" s="20">
        <v>7692.2240497253315</v>
      </c>
      <c r="T31" s="20">
        <v>4841.2596890854602</v>
      </c>
      <c r="U31" s="20">
        <v>4841.2596890854602</v>
      </c>
      <c r="V31" s="20">
        <v>8814.5073954779964</v>
      </c>
      <c r="W31" s="20">
        <v>8814.5113103565654</v>
      </c>
      <c r="X31" s="3">
        <v>0</v>
      </c>
      <c r="Y31" s="3">
        <v>67680.315000000002</v>
      </c>
    </row>
    <row r="32" spans="1:26" x14ac:dyDescent="0.25">
      <c r="A32" s="1" t="s">
        <v>18</v>
      </c>
      <c r="B32" s="1" t="s">
        <v>0</v>
      </c>
      <c r="C32" s="1" t="s">
        <v>1</v>
      </c>
      <c r="E32" s="1" t="s">
        <v>2</v>
      </c>
      <c r="F32" s="1" t="s">
        <v>1</v>
      </c>
      <c r="G32" s="1" t="s">
        <v>2</v>
      </c>
      <c r="H32" s="1" t="s">
        <v>2</v>
      </c>
      <c r="I32" s="1" t="s">
        <v>3</v>
      </c>
      <c r="J32" t="s">
        <v>4</v>
      </c>
      <c r="K32" t="s">
        <v>5</v>
      </c>
      <c r="M32" s="20">
        <v>185.44279157727797</v>
      </c>
      <c r="N32" s="20">
        <v>361.61346193190019</v>
      </c>
      <c r="O32" s="20">
        <v>180.43081251102694</v>
      </c>
      <c r="P32" s="20">
        <v>377.06980635908491</v>
      </c>
      <c r="Q32" s="20">
        <v>248.61746739538421</v>
      </c>
      <c r="R32" s="20">
        <v>248.61746739538421</v>
      </c>
      <c r="S32" s="20">
        <v>377.06980635908491</v>
      </c>
      <c r="T32" s="20">
        <v>237.31665142575787</v>
      </c>
      <c r="U32" s="20">
        <v>237.31665142575787</v>
      </c>
      <c r="V32" s="20">
        <v>432.08369585676456</v>
      </c>
      <c r="W32" s="20">
        <v>432.08388776257675</v>
      </c>
      <c r="X32" s="3">
        <v>0</v>
      </c>
      <c r="Y32" s="3">
        <v>3317.6625000000004</v>
      </c>
    </row>
    <row r="33" spans="1:25" x14ac:dyDescent="0.25">
      <c r="A33" s="1" t="s">
        <v>19</v>
      </c>
      <c r="B33" s="1" t="s">
        <v>0</v>
      </c>
      <c r="C33" s="1" t="s">
        <v>1</v>
      </c>
      <c r="E33" s="1" t="s">
        <v>2</v>
      </c>
      <c r="F33" s="1" t="s">
        <v>1</v>
      </c>
      <c r="G33" s="1" t="s">
        <v>2</v>
      </c>
      <c r="H33" s="1" t="s">
        <v>2</v>
      </c>
      <c r="I33" s="1" t="s">
        <v>3</v>
      </c>
      <c r="J33" t="s">
        <v>4</v>
      </c>
      <c r="K33" t="s">
        <v>5</v>
      </c>
      <c r="M33" s="20">
        <v>6305.0549136274512</v>
      </c>
      <c r="N33" s="20">
        <v>12294.857705684606</v>
      </c>
      <c r="O33" s="20">
        <v>6134.6476253749161</v>
      </c>
      <c r="P33" s="20">
        <v>12820.373416208886</v>
      </c>
      <c r="Q33" s="20">
        <v>8452.9938914430641</v>
      </c>
      <c r="R33" s="20">
        <v>8452.9938914430641</v>
      </c>
      <c r="S33" s="20">
        <v>12820.373416208886</v>
      </c>
      <c r="T33" s="20">
        <v>8068.7661484757673</v>
      </c>
      <c r="U33" s="20">
        <v>8068.7661484757673</v>
      </c>
      <c r="V33" s="20">
        <v>14690.845659129995</v>
      </c>
      <c r="W33" s="20">
        <v>14690.852183927609</v>
      </c>
      <c r="X33" s="3">
        <v>0</v>
      </c>
      <c r="Y33" s="3">
        <v>112800.52500000001</v>
      </c>
    </row>
    <row r="34" spans="1:25" x14ac:dyDescent="0.25">
      <c r="A34" s="1">
        <v>331</v>
      </c>
      <c r="B34" s="1" t="s">
        <v>0</v>
      </c>
      <c r="C34" s="1" t="s">
        <v>1</v>
      </c>
      <c r="E34" s="1" t="s">
        <v>2</v>
      </c>
      <c r="F34" s="1" t="s">
        <v>1</v>
      </c>
      <c r="G34" s="1" t="s">
        <v>2</v>
      </c>
      <c r="H34" s="1" t="s">
        <v>2</v>
      </c>
      <c r="I34" s="1" t="s">
        <v>3</v>
      </c>
      <c r="J34" t="s">
        <v>4</v>
      </c>
      <c r="K34" t="s">
        <v>5</v>
      </c>
      <c r="M34" s="20">
        <v>741.77116630911189</v>
      </c>
      <c r="N34" s="20">
        <v>1446.4538477276008</v>
      </c>
      <c r="O34" s="20">
        <v>721.72325004410777</v>
      </c>
      <c r="P34" s="20">
        <v>1508.2792254363396</v>
      </c>
      <c r="Q34" s="20">
        <v>994.46986958153684</v>
      </c>
      <c r="R34" s="20">
        <v>994.46986958153684</v>
      </c>
      <c r="S34" s="20">
        <v>1508.2792254363396</v>
      </c>
      <c r="T34" s="20">
        <v>949.26660570303147</v>
      </c>
      <c r="U34" s="20">
        <v>949.26660570303147</v>
      </c>
      <c r="V34" s="20">
        <v>1728.3347834270583</v>
      </c>
      <c r="W34" s="20">
        <v>1728.335551050307</v>
      </c>
      <c r="X34" s="3">
        <v>0</v>
      </c>
      <c r="Y34" s="3">
        <v>13270.650000000001</v>
      </c>
    </row>
    <row r="35" spans="1:25" x14ac:dyDescent="0.25">
      <c r="A35" s="1">
        <v>334</v>
      </c>
      <c r="B35" s="1" t="s">
        <v>0</v>
      </c>
      <c r="C35" s="1" t="s">
        <v>1</v>
      </c>
      <c r="E35" s="1" t="s">
        <v>2</v>
      </c>
      <c r="F35" s="1" t="s">
        <v>1</v>
      </c>
      <c r="G35" s="1" t="s">
        <v>2</v>
      </c>
      <c r="H35" s="1" t="s">
        <v>2</v>
      </c>
      <c r="I35" s="1" t="s">
        <v>3</v>
      </c>
      <c r="J35" t="s">
        <v>4</v>
      </c>
      <c r="K35" t="s">
        <v>5</v>
      </c>
      <c r="M35" s="20">
        <v>815.94828294002298</v>
      </c>
      <c r="N35" s="20">
        <v>1591.0992325003606</v>
      </c>
      <c r="O35" s="20">
        <v>793.89557504851848</v>
      </c>
      <c r="P35" s="20">
        <v>1659.1071479799734</v>
      </c>
      <c r="Q35" s="20">
        <v>1093.9168565396906</v>
      </c>
      <c r="R35" s="20">
        <v>1093.9168565396906</v>
      </c>
      <c r="S35" s="20">
        <v>1659.1071479799734</v>
      </c>
      <c r="T35" s="20">
        <v>1044.1932662733345</v>
      </c>
      <c r="U35" s="20">
        <v>1044.1932662733345</v>
      </c>
      <c r="V35" s="20">
        <v>1901.1682617697638</v>
      </c>
      <c r="W35" s="20">
        <v>1901.1691061553374</v>
      </c>
      <c r="X35" s="3">
        <v>0</v>
      </c>
      <c r="Y35" s="3">
        <v>14597.715</v>
      </c>
    </row>
    <row r="36" spans="1:25" x14ac:dyDescent="0.25">
      <c r="A36" s="1">
        <v>338</v>
      </c>
      <c r="B36" s="1" t="s">
        <v>0</v>
      </c>
      <c r="C36" s="1" t="s">
        <v>1</v>
      </c>
      <c r="E36" s="1" t="s">
        <v>2</v>
      </c>
      <c r="F36" s="1" t="s">
        <v>1</v>
      </c>
      <c r="G36" s="1" t="s">
        <v>2</v>
      </c>
      <c r="H36" s="1" t="s">
        <v>2</v>
      </c>
      <c r="I36" s="1" t="s">
        <v>3</v>
      </c>
      <c r="J36" t="s">
        <v>4</v>
      </c>
      <c r="K36" t="s">
        <v>5</v>
      </c>
      <c r="M36" s="20">
        <v>296.70846652364469</v>
      </c>
      <c r="N36" s="20">
        <v>578.5815390910401</v>
      </c>
      <c r="O36" s="20">
        <v>288.68930001764306</v>
      </c>
      <c r="P36" s="20">
        <v>603.31169017453567</v>
      </c>
      <c r="Q36" s="20">
        <v>397.78794783261463</v>
      </c>
      <c r="R36" s="20">
        <v>397.78794783261463</v>
      </c>
      <c r="S36" s="20">
        <v>603.31169017453567</v>
      </c>
      <c r="T36" s="20">
        <v>379.70664228121251</v>
      </c>
      <c r="U36" s="20">
        <v>379.70664228121251</v>
      </c>
      <c r="V36" s="20">
        <v>691.3339133708231</v>
      </c>
      <c r="W36" s="20">
        <v>691.33422042012262</v>
      </c>
      <c r="X36" s="3">
        <v>0</v>
      </c>
      <c r="Y36" s="3">
        <v>5308.2599999999993</v>
      </c>
    </row>
    <row r="37" spans="1:25" x14ac:dyDescent="0.25">
      <c r="A37" s="1">
        <v>339</v>
      </c>
      <c r="B37" s="1" t="s">
        <v>0</v>
      </c>
      <c r="C37" s="1" t="s">
        <v>1</v>
      </c>
      <c r="E37" s="1" t="s">
        <v>2</v>
      </c>
      <c r="F37" s="1" t="s">
        <v>1</v>
      </c>
      <c r="G37" s="1" t="s">
        <v>2</v>
      </c>
      <c r="H37" s="1" t="s">
        <v>2</v>
      </c>
      <c r="I37" s="1" t="s">
        <v>3</v>
      </c>
      <c r="J37" t="s">
        <v>4</v>
      </c>
      <c r="K37" t="s">
        <v>5</v>
      </c>
      <c r="M37" s="20">
        <v>6305.0549136274512</v>
      </c>
      <c r="N37" s="20">
        <v>12294.857705684606</v>
      </c>
      <c r="O37" s="20">
        <v>6134.6476253749161</v>
      </c>
      <c r="P37" s="20">
        <v>12820.373416208886</v>
      </c>
      <c r="Q37" s="20">
        <v>8452.9938914430641</v>
      </c>
      <c r="R37" s="20">
        <v>8452.9938914430641</v>
      </c>
      <c r="S37" s="20">
        <v>12820.373416208886</v>
      </c>
      <c r="T37" s="20">
        <v>8068.7661484757673</v>
      </c>
      <c r="U37" s="20">
        <v>8068.7661484757673</v>
      </c>
      <c r="V37" s="20">
        <v>14690.845659129995</v>
      </c>
      <c r="W37" s="20">
        <v>14690.852183927609</v>
      </c>
      <c r="X37" s="3">
        <v>0</v>
      </c>
      <c r="Y37" s="3">
        <v>112800.52500000001</v>
      </c>
    </row>
    <row r="38" spans="1:25" x14ac:dyDescent="0.25">
      <c r="A38" s="1">
        <v>341</v>
      </c>
      <c r="B38" s="1" t="s">
        <v>0</v>
      </c>
      <c r="C38" s="1" t="s">
        <v>1</v>
      </c>
      <c r="E38" s="1" t="s">
        <v>2</v>
      </c>
      <c r="F38" s="1" t="s">
        <v>1</v>
      </c>
      <c r="G38" s="1" t="s">
        <v>2</v>
      </c>
      <c r="H38" s="1" t="s">
        <v>2</v>
      </c>
      <c r="I38" s="1" t="s">
        <v>3</v>
      </c>
      <c r="J38" t="s">
        <v>4</v>
      </c>
      <c r="K38" t="s">
        <v>5</v>
      </c>
      <c r="M38" s="20">
        <v>6305.0549136274512</v>
      </c>
      <c r="N38" s="20">
        <v>12294.857705684606</v>
      </c>
      <c r="O38" s="20">
        <v>6134.6476253749161</v>
      </c>
      <c r="P38" s="20">
        <v>12820.373416208886</v>
      </c>
      <c r="Q38" s="20">
        <v>8452.9938914430641</v>
      </c>
      <c r="R38" s="20">
        <v>8452.9938914430641</v>
      </c>
      <c r="S38" s="20">
        <v>12820.373416208886</v>
      </c>
      <c r="T38" s="20">
        <v>8068.7661484757673</v>
      </c>
      <c r="U38" s="20">
        <v>8068.7661484757673</v>
      </c>
      <c r="V38" s="20">
        <v>14690.845659129995</v>
      </c>
      <c r="W38" s="20">
        <v>14690.852183927609</v>
      </c>
      <c r="X38" s="3">
        <v>0</v>
      </c>
      <c r="Y38" s="3">
        <v>112800.52500000001</v>
      </c>
    </row>
    <row r="39" spans="1:25" x14ac:dyDescent="0.25">
      <c r="A39" s="1">
        <v>351</v>
      </c>
      <c r="B39" s="1" t="s">
        <v>0</v>
      </c>
      <c r="C39" s="1" t="s">
        <v>1</v>
      </c>
      <c r="E39" s="1" t="s">
        <v>2</v>
      </c>
      <c r="F39" s="1" t="s">
        <v>1</v>
      </c>
      <c r="G39" s="1" t="s">
        <v>2</v>
      </c>
      <c r="H39" s="1" t="s">
        <v>2</v>
      </c>
      <c r="I39" s="1" t="s">
        <v>3</v>
      </c>
      <c r="J39" t="s">
        <v>4</v>
      </c>
      <c r="K39" t="s">
        <v>5</v>
      </c>
      <c r="M39" s="20">
        <v>222.53134989273354</v>
      </c>
      <c r="N39" s="20">
        <v>433.9361543182801</v>
      </c>
      <c r="O39" s="20">
        <v>216.5169750132323</v>
      </c>
      <c r="P39" s="20">
        <v>452.48376763090181</v>
      </c>
      <c r="Q39" s="20">
        <v>298.34096087446102</v>
      </c>
      <c r="R39" s="20">
        <v>298.34096087446102</v>
      </c>
      <c r="S39" s="20">
        <v>452.48376763090181</v>
      </c>
      <c r="T39" s="20">
        <v>284.7799817109094</v>
      </c>
      <c r="U39" s="20">
        <v>284.7799817109094</v>
      </c>
      <c r="V39" s="20">
        <v>518.50043502811741</v>
      </c>
      <c r="W39" s="20">
        <v>518.50066531509196</v>
      </c>
      <c r="X39" s="3">
        <v>0</v>
      </c>
      <c r="Y39" s="3">
        <v>3981.1949999999997</v>
      </c>
    </row>
    <row r="40" spans="1:25" x14ac:dyDescent="0.25">
      <c r="A40" s="1">
        <v>355</v>
      </c>
      <c r="B40" s="1" t="s">
        <v>0</v>
      </c>
      <c r="C40" s="1" t="s">
        <v>1</v>
      </c>
      <c r="E40" s="1" t="s">
        <v>2</v>
      </c>
      <c r="F40" s="1" t="s">
        <v>1</v>
      </c>
      <c r="G40" s="1" t="s">
        <v>2</v>
      </c>
      <c r="H40" s="1" t="s">
        <v>2</v>
      </c>
      <c r="I40" s="1" t="s">
        <v>3</v>
      </c>
      <c r="J40" t="s">
        <v>4</v>
      </c>
      <c r="K40" t="s">
        <v>5</v>
      </c>
      <c r="M40" s="20">
        <v>14279.094951450403</v>
      </c>
      <c r="N40" s="20">
        <v>27844.236568756311</v>
      </c>
      <c r="O40" s="20">
        <v>13893.172563349073</v>
      </c>
      <c r="P40" s="20">
        <v>29034.375089649533</v>
      </c>
      <c r="Q40" s="20">
        <v>19143.544989444585</v>
      </c>
      <c r="R40" s="20">
        <v>19143.544989444585</v>
      </c>
      <c r="S40" s="20">
        <v>29034.375089649533</v>
      </c>
      <c r="T40" s="20">
        <v>18273.382159783356</v>
      </c>
      <c r="U40" s="20">
        <v>18273.382159783356</v>
      </c>
      <c r="V40" s="20">
        <v>33270.44458097087</v>
      </c>
      <c r="W40" s="20">
        <v>33270.459357718406</v>
      </c>
      <c r="X40" s="3">
        <v>0</v>
      </c>
      <c r="Y40" s="3">
        <v>255460.01250000001</v>
      </c>
    </row>
    <row r="41" spans="1:25" x14ac:dyDescent="0.25">
      <c r="A41" s="1" t="s">
        <v>20</v>
      </c>
      <c r="B41" s="1" t="s">
        <v>0</v>
      </c>
      <c r="C41" s="1" t="s">
        <v>1</v>
      </c>
      <c r="E41" s="1" t="s">
        <v>2</v>
      </c>
      <c r="F41" s="1" t="s">
        <v>1</v>
      </c>
      <c r="G41" s="1" t="s">
        <v>2</v>
      </c>
      <c r="H41" s="1" t="s">
        <v>2</v>
      </c>
      <c r="I41" s="1" t="s">
        <v>3</v>
      </c>
      <c r="J41" t="s">
        <v>4</v>
      </c>
      <c r="K41" t="s">
        <v>5</v>
      </c>
      <c r="M41" s="20">
        <v>17431.622408264127</v>
      </c>
      <c r="N41" s="20">
        <v>33991.665421598613</v>
      </c>
      <c r="O41" s="20">
        <v>16960.496376036532</v>
      </c>
      <c r="P41" s="20">
        <v>35444.56179775398</v>
      </c>
      <c r="Q41" s="20">
        <v>23370.041935166115</v>
      </c>
      <c r="R41" s="20">
        <v>23370.041935166115</v>
      </c>
      <c r="S41" s="20">
        <v>35444.56179775398</v>
      </c>
      <c r="T41" s="20">
        <v>22307.765234021241</v>
      </c>
      <c r="U41" s="20">
        <v>22307.765234021241</v>
      </c>
      <c r="V41" s="20">
        <v>40615.867410535866</v>
      </c>
      <c r="W41" s="20">
        <v>40615.88544968221</v>
      </c>
      <c r="X41" s="3">
        <v>0</v>
      </c>
      <c r="Y41" s="3">
        <v>311860.27499999997</v>
      </c>
    </row>
    <row r="42" spans="1:25" x14ac:dyDescent="0.25">
      <c r="A42" s="1">
        <v>371</v>
      </c>
      <c r="B42" s="1" t="s">
        <v>0</v>
      </c>
      <c r="C42" s="1" t="s">
        <v>1</v>
      </c>
      <c r="E42" s="1" t="s">
        <v>2</v>
      </c>
      <c r="F42" s="1" t="s">
        <v>1</v>
      </c>
      <c r="G42" s="1" t="s">
        <v>2</v>
      </c>
      <c r="H42" s="1" t="s">
        <v>2</v>
      </c>
      <c r="I42" s="1" t="s">
        <v>3</v>
      </c>
      <c r="J42" t="s">
        <v>4</v>
      </c>
      <c r="K42" t="s">
        <v>5</v>
      </c>
      <c r="M42" s="20">
        <v>16578.585567008646</v>
      </c>
      <c r="N42" s="20">
        <v>32328.243496711868</v>
      </c>
      <c r="O42" s="20">
        <v>16130.514638485805</v>
      </c>
      <c r="P42" s="20">
        <v>33710.04068850218</v>
      </c>
      <c r="Q42" s="20">
        <v>22226.401585147345</v>
      </c>
      <c r="R42" s="20">
        <v>22226.401585147345</v>
      </c>
      <c r="S42" s="20">
        <v>33710.04068850218</v>
      </c>
      <c r="T42" s="20">
        <v>21216.108637462748</v>
      </c>
      <c r="U42" s="20">
        <v>21216.108637462748</v>
      </c>
      <c r="V42" s="20">
        <v>38628.282409594744</v>
      </c>
      <c r="W42" s="20">
        <v>38628.299565974354</v>
      </c>
      <c r="X42" s="3">
        <v>0</v>
      </c>
      <c r="Y42" s="3">
        <v>296599.02749999991</v>
      </c>
    </row>
    <row r="43" spans="1:25" x14ac:dyDescent="0.25">
      <c r="A43" s="1">
        <v>372</v>
      </c>
      <c r="B43" s="1" t="s">
        <v>0</v>
      </c>
      <c r="C43" s="1" t="s">
        <v>1</v>
      </c>
      <c r="E43" s="1" t="s">
        <v>2</v>
      </c>
      <c r="F43" s="1" t="s">
        <v>1</v>
      </c>
      <c r="G43" s="1" t="s">
        <v>2</v>
      </c>
      <c r="H43" s="1" t="s">
        <v>2</v>
      </c>
      <c r="I43" s="1" t="s">
        <v>3</v>
      </c>
      <c r="J43" t="s">
        <v>4</v>
      </c>
      <c r="K43" t="s">
        <v>5</v>
      </c>
      <c r="M43" s="20">
        <v>7899.8629211920406</v>
      </c>
      <c r="N43" s="20">
        <v>15404.733478298944</v>
      </c>
      <c r="O43" s="20">
        <v>7686.3526129697466</v>
      </c>
      <c r="P43" s="20">
        <v>16063.173750897013</v>
      </c>
      <c r="Q43" s="20">
        <v>10591.104111043365</v>
      </c>
      <c r="R43" s="20">
        <v>10591.104111043365</v>
      </c>
      <c r="S43" s="20">
        <v>16063.173750897013</v>
      </c>
      <c r="T43" s="20">
        <v>10109.689350737284</v>
      </c>
      <c r="U43" s="20">
        <v>10109.689350737284</v>
      </c>
      <c r="V43" s="20">
        <v>18406.765443498167</v>
      </c>
      <c r="W43" s="20">
        <v>18406.773618685766</v>
      </c>
      <c r="X43" s="3">
        <v>0</v>
      </c>
      <c r="Y43" s="3">
        <v>141332.42249999999</v>
      </c>
    </row>
    <row r="44" spans="1:25" x14ac:dyDescent="0.25">
      <c r="A44" s="1">
        <v>375</v>
      </c>
      <c r="B44" s="1" t="s">
        <v>0</v>
      </c>
      <c r="C44" s="1" t="s">
        <v>1</v>
      </c>
      <c r="E44" s="1" t="s">
        <v>2</v>
      </c>
      <c r="F44" s="1" t="s">
        <v>1</v>
      </c>
      <c r="G44" s="1" t="s">
        <v>2</v>
      </c>
      <c r="H44" s="1" t="s">
        <v>2</v>
      </c>
      <c r="I44" s="1" t="s">
        <v>3</v>
      </c>
      <c r="J44" t="s">
        <v>4</v>
      </c>
      <c r="K44" t="s">
        <v>5</v>
      </c>
      <c r="M44" s="20">
        <v>21140.478239809687</v>
      </c>
      <c r="N44" s="20">
        <v>41223.93466023662</v>
      </c>
      <c r="O44" s="20">
        <v>20569.112626257072</v>
      </c>
      <c r="P44" s="20">
        <v>42985.957924935676</v>
      </c>
      <c r="Q44" s="20">
        <v>28342.391283073801</v>
      </c>
      <c r="R44" s="20">
        <v>28342.391283073801</v>
      </c>
      <c r="S44" s="20">
        <v>42985.957924935676</v>
      </c>
      <c r="T44" s="20">
        <v>27054.098262536398</v>
      </c>
      <c r="U44" s="20">
        <v>27054.098262536398</v>
      </c>
      <c r="V44" s="20">
        <v>49257.541327671155</v>
      </c>
      <c r="W44" s="20">
        <v>49257.563204933744</v>
      </c>
      <c r="X44" s="3">
        <v>0</v>
      </c>
      <c r="Y44" s="3">
        <v>378213.52500000002</v>
      </c>
    </row>
    <row r="45" spans="1:25" x14ac:dyDescent="0.25">
      <c r="A45" s="1">
        <v>382</v>
      </c>
      <c r="B45" s="1" t="s">
        <v>0</v>
      </c>
      <c r="C45" s="1" t="s">
        <v>1</v>
      </c>
      <c r="E45" s="1" t="s">
        <v>2</v>
      </c>
      <c r="F45" s="1" t="s">
        <v>1</v>
      </c>
      <c r="G45" s="1" t="s">
        <v>2</v>
      </c>
      <c r="H45" s="1" t="s">
        <v>2</v>
      </c>
      <c r="I45" s="1" t="s">
        <v>3</v>
      </c>
      <c r="J45" t="s">
        <v>4</v>
      </c>
      <c r="K45" t="s">
        <v>5</v>
      </c>
      <c r="M45" s="20">
        <v>19582.758790560554</v>
      </c>
      <c r="N45" s="20">
        <v>38186.38158000866</v>
      </c>
      <c r="O45" s="20">
        <v>19053.493801164444</v>
      </c>
      <c r="P45" s="20">
        <v>39818.571551519366</v>
      </c>
      <c r="Q45" s="20">
        <v>26254.004556952572</v>
      </c>
      <c r="R45" s="20">
        <v>26254.004556952572</v>
      </c>
      <c r="S45" s="20">
        <v>39818.571551519366</v>
      </c>
      <c r="T45" s="20">
        <v>25060.638390560031</v>
      </c>
      <c r="U45" s="20">
        <v>25060.638390560031</v>
      </c>
      <c r="V45" s="20">
        <v>45628.038282474336</v>
      </c>
      <c r="W45" s="20">
        <v>45628.058547728098</v>
      </c>
      <c r="X45" s="3">
        <v>0</v>
      </c>
      <c r="Y45" s="3">
        <v>350345.16000000003</v>
      </c>
    </row>
    <row r="46" spans="1:25" x14ac:dyDescent="0.25">
      <c r="A46" s="1">
        <v>392</v>
      </c>
      <c r="B46" s="1" t="s">
        <v>0</v>
      </c>
      <c r="C46" s="1" t="s">
        <v>1</v>
      </c>
      <c r="E46" s="1" t="s">
        <v>2</v>
      </c>
      <c r="F46" s="1" t="s">
        <v>1</v>
      </c>
      <c r="G46" s="1" t="s">
        <v>2</v>
      </c>
      <c r="H46" s="1" t="s">
        <v>2</v>
      </c>
      <c r="I46" s="1" t="s">
        <v>3</v>
      </c>
      <c r="J46" t="s">
        <v>4</v>
      </c>
      <c r="K46" t="s">
        <v>5</v>
      </c>
      <c r="M46" s="20">
        <v>2522.0219654509797</v>
      </c>
      <c r="N46" s="20">
        <v>4917.9430822738404</v>
      </c>
      <c r="O46" s="20">
        <v>2453.8590501499657</v>
      </c>
      <c r="P46" s="20">
        <v>5128.1493664835534</v>
      </c>
      <c r="Q46" s="20">
        <v>3381.1975565772245</v>
      </c>
      <c r="R46" s="20">
        <v>3381.1975565772245</v>
      </c>
      <c r="S46" s="20">
        <v>5128.1493664835534</v>
      </c>
      <c r="T46" s="20">
        <v>3227.5064593903062</v>
      </c>
      <c r="U46" s="20">
        <v>3227.5064593903062</v>
      </c>
      <c r="V46" s="20">
        <v>5876.3382636519964</v>
      </c>
      <c r="W46" s="20">
        <v>5876.3408735710418</v>
      </c>
      <c r="X46" s="3">
        <v>0</v>
      </c>
      <c r="Y46" s="3">
        <v>45120.209999999992</v>
      </c>
    </row>
    <row r="47" spans="1:25" x14ac:dyDescent="0.25">
      <c r="A47" s="1" t="s">
        <v>7</v>
      </c>
      <c r="B47" s="1" t="s">
        <v>6</v>
      </c>
      <c r="C47" s="1" t="s">
        <v>1</v>
      </c>
      <c r="E47" s="1" t="s">
        <v>2</v>
      </c>
      <c r="F47" s="1" t="s">
        <v>1</v>
      </c>
      <c r="G47" s="1" t="s">
        <v>2</v>
      </c>
      <c r="H47" s="1" t="s">
        <v>2</v>
      </c>
      <c r="I47" s="1">
        <v>2</v>
      </c>
      <c r="J47" t="s">
        <v>4</v>
      </c>
      <c r="K47" t="s">
        <v>5</v>
      </c>
      <c r="M47" s="21">
        <v>64795.66</v>
      </c>
      <c r="N47" s="20">
        <v>129592.31405150556</v>
      </c>
      <c r="O47" s="20">
        <v>64796.157025752778</v>
      </c>
      <c r="P47" s="20">
        <v>129592.31405150556</v>
      </c>
      <c r="Q47" s="20">
        <v>90714.619836053898</v>
      </c>
      <c r="R47" s="20">
        <v>90714.619836053898</v>
      </c>
      <c r="S47" s="20">
        <v>116633.08264635499</v>
      </c>
      <c r="T47" s="20">
        <v>90714.619836053898</v>
      </c>
      <c r="U47" s="20">
        <v>90714.619836053898</v>
      </c>
      <c r="V47" s="20">
        <v>142551.54545665611</v>
      </c>
      <c r="W47" s="20">
        <v>168470.00826695721</v>
      </c>
      <c r="X47" s="3">
        <v>116633.08264635499</v>
      </c>
      <c r="Y47" s="3">
        <v>1295923.1405150557</v>
      </c>
    </row>
    <row r="48" spans="1:25" x14ac:dyDescent="0.25">
      <c r="A48" s="1" t="s">
        <v>8</v>
      </c>
      <c r="B48" s="1" t="s">
        <v>6</v>
      </c>
      <c r="C48" s="1" t="s">
        <v>1</v>
      </c>
      <c r="E48" s="1" t="s">
        <v>2</v>
      </c>
      <c r="F48" s="1" t="s">
        <v>1</v>
      </c>
      <c r="G48" s="1" t="s">
        <v>2</v>
      </c>
      <c r="H48" s="1" t="s">
        <v>2</v>
      </c>
      <c r="I48" s="1">
        <v>2</v>
      </c>
      <c r="J48" t="s">
        <v>4</v>
      </c>
      <c r="K48" t="s">
        <v>5</v>
      </c>
      <c r="M48" s="20">
        <v>62332.573376745524</v>
      </c>
      <c r="N48" s="20">
        <v>124665.14675349105</v>
      </c>
      <c r="O48" s="20">
        <v>62332.573376745524</v>
      </c>
      <c r="P48" s="20">
        <v>124665.14675349105</v>
      </c>
      <c r="Q48" s="20">
        <v>87265.602727443737</v>
      </c>
      <c r="R48" s="20">
        <v>87265.602727443737</v>
      </c>
      <c r="S48" s="20">
        <v>112198.63207814193</v>
      </c>
      <c r="T48" s="20">
        <v>87265.602727443737</v>
      </c>
      <c r="U48" s="20">
        <v>87265.602727443737</v>
      </c>
      <c r="V48" s="20">
        <v>137131.66142884016</v>
      </c>
      <c r="W48" s="20">
        <v>162064.69077953836</v>
      </c>
      <c r="X48" s="3">
        <v>112198.63207814193</v>
      </c>
      <c r="Y48" s="3">
        <v>1246651.4675349104</v>
      </c>
    </row>
    <row r="49" spans="1:25" x14ac:dyDescent="0.25">
      <c r="A49" s="1" t="s">
        <v>9</v>
      </c>
      <c r="B49" s="1" t="s">
        <v>6</v>
      </c>
      <c r="C49" s="1" t="s">
        <v>1</v>
      </c>
      <c r="E49" s="1" t="s">
        <v>2</v>
      </c>
      <c r="F49" s="1" t="s">
        <v>1</v>
      </c>
      <c r="G49" s="1" t="s">
        <v>2</v>
      </c>
      <c r="H49" s="1" t="s">
        <v>2</v>
      </c>
      <c r="I49" s="1">
        <v>2</v>
      </c>
      <c r="J49" t="s">
        <v>4</v>
      </c>
      <c r="K49" t="s">
        <v>5</v>
      </c>
      <c r="M49" s="20">
        <v>44000.001913043641</v>
      </c>
      <c r="N49" s="20">
        <v>88000.003826087283</v>
      </c>
      <c r="O49" s="20">
        <v>44000.001913043641</v>
      </c>
      <c r="P49" s="20">
        <v>88000.003826087283</v>
      </c>
      <c r="Q49" s="20">
        <v>61600.002678261095</v>
      </c>
      <c r="R49" s="20">
        <v>61600.002678261095</v>
      </c>
      <c r="S49" s="20">
        <v>79200.003443478534</v>
      </c>
      <c r="T49" s="20">
        <v>61600.002678261095</v>
      </c>
      <c r="U49" s="20">
        <v>61600.002678261095</v>
      </c>
      <c r="V49" s="20">
        <v>96800.004208696002</v>
      </c>
      <c r="W49" s="20">
        <v>114400.00497391346</v>
      </c>
      <c r="X49" s="3">
        <v>79200.003443478534</v>
      </c>
      <c r="Y49" s="3">
        <v>880000.03826087271</v>
      </c>
    </row>
    <row r="50" spans="1:25" x14ac:dyDescent="0.25">
      <c r="A50" s="1" t="s">
        <v>10</v>
      </c>
      <c r="B50" s="1" t="s">
        <v>6</v>
      </c>
      <c r="C50" s="1" t="s">
        <v>1</v>
      </c>
      <c r="E50" s="1" t="s">
        <v>2</v>
      </c>
      <c r="F50" s="1" t="s">
        <v>1</v>
      </c>
      <c r="G50" s="1" t="s">
        <v>2</v>
      </c>
      <c r="H50" s="1" t="s">
        <v>2</v>
      </c>
      <c r="I50" s="1">
        <v>2</v>
      </c>
      <c r="J50" t="s">
        <v>4</v>
      </c>
      <c r="K50" t="s">
        <v>5</v>
      </c>
      <c r="M50" s="20">
        <v>10999.99952173909</v>
      </c>
      <c r="N50" s="20">
        <v>21999.999043478179</v>
      </c>
      <c r="O50" s="20">
        <v>10999.99952173909</v>
      </c>
      <c r="P50" s="20">
        <v>21999.999043478179</v>
      </c>
      <c r="Q50" s="20">
        <v>15399.999330434724</v>
      </c>
      <c r="R50" s="20">
        <v>15399.999330434724</v>
      </c>
      <c r="S50" s="20">
        <v>19799.999139130359</v>
      </c>
      <c r="T50" s="20">
        <v>15399.999330434724</v>
      </c>
      <c r="U50" s="20">
        <v>15399.999330434724</v>
      </c>
      <c r="V50" s="20">
        <v>24199.998947825996</v>
      </c>
      <c r="W50" s="20">
        <v>28599.998756521629</v>
      </c>
      <c r="X50" s="3">
        <v>19799.999139130359</v>
      </c>
      <c r="Y50" s="3">
        <v>219999.99043478176</v>
      </c>
    </row>
    <row r="51" spans="1:25" x14ac:dyDescent="0.25">
      <c r="A51" s="1" t="s">
        <v>11</v>
      </c>
      <c r="B51" s="1" t="s">
        <v>6</v>
      </c>
      <c r="C51" s="1" t="s">
        <v>1</v>
      </c>
      <c r="E51" s="1" t="s">
        <v>2</v>
      </c>
      <c r="F51" s="1" t="s">
        <v>1</v>
      </c>
      <c r="G51" s="1" t="s">
        <v>2</v>
      </c>
      <c r="H51" s="1" t="s">
        <v>2</v>
      </c>
      <c r="I51" s="1">
        <v>2</v>
      </c>
      <c r="J51" t="s">
        <v>4</v>
      </c>
      <c r="K51" t="s">
        <v>5</v>
      </c>
      <c r="M51" s="20">
        <v>60318.877332076292</v>
      </c>
      <c r="N51" s="20">
        <v>120637.75466415258</v>
      </c>
      <c r="O51" s="20">
        <v>60318.877332076292</v>
      </c>
      <c r="P51" s="20">
        <v>120637.75466415258</v>
      </c>
      <c r="Q51" s="20">
        <v>84446.428264906819</v>
      </c>
      <c r="R51" s="20">
        <v>84446.428264906819</v>
      </c>
      <c r="S51" s="20">
        <v>108573.97919773732</v>
      </c>
      <c r="T51" s="20">
        <v>84446.428264906819</v>
      </c>
      <c r="U51" s="20">
        <v>84446.428264906819</v>
      </c>
      <c r="V51" s="20">
        <v>132701.53013056784</v>
      </c>
      <c r="W51" s="20">
        <v>156829.08106339836</v>
      </c>
      <c r="X51" s="3">
        <v>108573.97919773732</v>
      </c>
      <c r="Y51" s="3">
        <v>1206377.5466415258</v>
      </c>
    </row>
    <row r="52" spans="1:25" x14ac:dyDescent="0.25">
      <c r="A52" s="1">
        <v>541</v>
      </c>
      <c r="B52" s="1" t="s">
        <v>6</v>
      </c>
      <c r="C52" s="1" t="s">
        <v>1</v>
      </c>
      <c r="E52" s="1" t="s">
        <v>2</v>
      </c>
      <c r="F52" s="1" t="s">
        <v>1</v>
      </c>
      <c r="G52" s="1" t="s">
        <v>2</v>
      </c>
      <c r="H52" s="1" t="s">
        <v>2</v>
      </c>
      <c r="I52" s="1">
        <v>2</v>
      </c>
      <c r="J52" t="s">
        <v>4</v>
      </c>
      <c r="K52" t="s">
        <v>5</v>
      </c>
      <c r="M52" s="20">
        <v>99999.999999999985</v>
      </c>
      <c r="N52" s="20">
        <v>199999.99999999997</v>
      </c>
      <c r="O52" s="20">
        <v>99999.999999999985</v>
      </c>
      <c r="P52" s="20">
        <v>199999.99999999997</v>
      </c>
      <c r="Q52" s="20">
        <v>139999.99999999997</v>
      </c>
      <c r="R52" s="20">
        <v>139999.99999999997</v>
      </c>
      <c r="S52" s="20">
        <v>179999.99999999994</v>
      </c>
      <c r="T52" s="20">
        <v>139999.99999999997</v>
      </c>
      <c r="U52" s="20">
        <v>139999.99999999997</v>
      </c>
      <c r="V52" s="20">
        <v>219999.99999999994</v>
      </c>
      <c r="W52" s="20">
        <v>259999.99999999994</v>
      </c>
      <c r="X52" s="3">
        <v>179999.99999999994</v>
      </c>
      <c r="Y52" s="3">
        <v>1999999.9999999998</v>
      </c>
    </row>
    <row r="53" spans="1:25" x14ac:dyDescent="0.25">
      <c r="A53" s="1" t="s">
        <v>12</v>
      </c>
      <c r="B53" s="1" t="s">
        <v>6</v>
      </c>
      <c r="C53" s="1" t="s">
        <v>1</v>
      </c>
      <c r="E53" s="1" t="s">
        <v>2</v>
      </c>
      <c r="F53" s="1" t="s">
        <v>1</v>
      </c>
      <c r="G53" s="1" t="s">
        <v>2</v>
      </c>
      <c r="H53" s="1" t="s">
        <v>2</v>
      </c>
      <c r="I53" s="1">
        <v>2</v>
      </c>
      <c r="J53" t="s">
        <v>4</v>
      </c>
      <c r="K53" t="s">
        <v>5</v>
      </c>
      <c r="M53" s="20">
        <v>55181.129363576474</v>
      </c>
      <c r="N53" s="20">
        <v>110362.25872715295</v>
      </c>
      <c r="O53" s="20">
        <v>55181.129363576474</v>
      </c>
      <c r="P53" s="20">
        <v>110362.25872715295</v>
      </c>
      <c r="Q53" s="20">
        <v>77253.581109007078</v>
      </c>
      <c r="R53" s="20">
        <v>77253.581109007078</v>
      </c>
      <c r="S53" s="20">
        <v>99326.032854437653</v>
      </c>
      <c r="T53" s="20">
        <v>77253.581109007078</v>
      </c>
      <c r="U53" s="20">
        <v>77253.581109007078</v>
      </c>
      <c r="V53" s="20">
        <v>121398.48459986824</v>
      </c>
      <c r="W53" s="20">
        <v>143470.93634529883</v>
      </c>
      <c r="X53" s="3">
        <v>99326.032854437653</v>
      </c>
      <c r="Y53" s="3">
        <v>1103622.5872715295</v>
      </c>
    </row>
    <row r="54" spans="1:25" x14ac:dyDescent="0.25">
      <c r="A54" s="1" t="s">
        <v>13</v>
      </c>
      <c r="B54" s="1" t="s">
        <v>6</v>
      </c>
      <c r="C54" s="1" t="s">
        <v>1</v>
      </c>
      <c r="E54" s="1" t="s">
        <v>2</v>
      </c>
      <c r="F54" s="1" t="s">
        <v>1</v>
      </c>
      <c r="G54" s="1" t="s">
        <v>2</v>
      </c>
      <c r="H54" s="1" t="s">
        <v>2</v>
      </c>
      <c r="I54" s="1">
        <v>2</v>
      </c>
      <c r="J54" t="s">
        <v>4</v>
      </c>
      <c r="K54" t="s">
        <v>5</v>
      </c>
      <c r="M54" s="20">
        <v>111733.54697683018</v>
      </c>
      <c r="N54" s="20">
        <v>223467.09395366037</v>
      </c>
      <c r="O54" s="20">
        <v>111733.54697683018</v>
      </c>
      <c r="P54" s="20">
        <v>223467.09395366037</v>
      </c>
      <c r="Q54" s="20">
        <v>156426.96576756227</v>
      </c>
      <c r="R54" s="20">
        <v>156426.96576756227</v>
      </c>
      <c r="S54" s="20">
        <v>201120.38455829432</v>
      </c>
      <c r="T54" s="20">
        <v>156426.96576756227</v>
      </c>
      <c r="U54" s="20">
        <v>156426.96576756227</v>
      </c>
      <c r="V54" s="20">
        <v>245813.80334902639</v>
      </c>
      <c r="W54" s="20">
        <v>290507.22213975847</v>
      </c>
      <c r="X54" s="3">
        <v>201120.38455829432</v>
      </c>
      <c r="Y54" s="3">
        <v>2234670.9395366041</v>
      </c>
    </row>
    <row r="55" spans="1:25" ht="15.75" thickBot="1" x14ac:dyDescent="0.3">
      <c r="A55" s="1" t="s">
        <v>14</v>
      </c>
      <c r="B55" s="1" t="s">
        <v>6</v>
      </c>
      <c r="C55" s="1" t="s">
        <v>1</v>
      </c>
      <c r="E55" s="1" t="s">
        <v>2</v>
      </c>
      <c r="F55" s="1" t="s">
        <v>1</v>
      </c>
      <c r="G55" s="1" t="s">
        <v>2</v>
      </c>
      <c r="H55" s="1" t="s">
        <v>2</v>
      </c>
      <c r="I55" s="1">
        <v>2</v>
      </c>
      <c r="J55" t="s">
        <v>4</v>
      </c>
      <c r="K55" t="s">
        <v>5</v>
      </c>
      <c r="M55" s="20">
        <v>65637.71449023606</v>
      </c>
      <c r="N55" s="20">
        <v>131275.42898047212</v>
      </c>
      <c r="O55" s="20">
        <v>65637.71449023606</v>
      </c>
      <c r="P55" s="20">
        <v>131275.42898047212</v>
      </c>
      <c r="Q55" s="20">
        <v>91892.800286330501</v>
      </c>
      <c r="R55" s="20">
        <v>91892.800286330501</v>
      </c>
      <c r="S55" s="20">
        <v>118147.88608242491</v>
      </c>
      <c r="T55" s="20">
        <v>91892.800286330501</v>
      </c>
      <c r="U55" s="20">
        <v>91892.800286330501</v>
      </c>
      <c r="V55" s="20">
        <v>144402.97187851934</v>
      </c>
      <c r="W55" s="20">
        <v>170658.05767461378</v>
      </c>
      <c r="X55" s="3">
        <v>118147.88608242491</v>
      </c>
      <c r="Y55" s="3">
        <v>1312754.2898047215</v>
      </c>
    </row>
    <row r="56" spans="1:25" ht="15.75" thickTop="1" x14ac:dyDescent="0.25">
      <c r="A56" s="4">
        <v>113</v>
      </c>
      <c r="B56" s="4">
        <v>5.6</v>
      </c>
      <c r="C56" s="4" t="s">
        <v>1</v>
      </c>
      <c r="D56" s="4"/>
      <c r="E56" s="4" t="s">
        <v>2</v>
      </c>
      <c r="F56" s="4" t="s">
        <v>1</v>
      </c>
      <c r="G56" s="4" t="s">
        <v>2</v>
      </c>
      <c r="H56" s="4" t="s">
        <v>2</v>
      </c>
      <c r="I56" s="4" t="s">
        <v>3</v>
      </c>
      <c r="J56" s="5" t="s">
        <v>4</v>
      </c>
      <c r="K56" s="5" t="s">
        <v>5</v>
      </c>
      <c r="L56" s="5"/>
      <c r="M56" s="22">
        <f>6586027.7329046+4513.17</f>
        <v>6590540.9029045999</v>
      </c>
      <c r="N56" s="22">
        <f>12842754.7310874+8799.85</f>
        <v>12851554.581087399</v>
      </c>
      <c r="O56" s="22">
        <f>6408026.56690451+4391.25</f>
        <v>6412417.8169045104</v>
      </c>
      <c r="P56" s="22">
        <f>13391689.052993+9176.23</f>
        <v>13400865.282993</v>
      </c>
      <c r="Q56" s="22">
        <f>8829685.53926328+6049.87</f>
        <v>8835735.4092632793</v>
      </c>
      <c r="R56" s="22">
        <f>8829685.53926328+6049.87</f>
        <v>8835735.4092632793</v>
      </c>
      <c r="S56" s="22">
        <f>13391689.052993+9176.23</f>
        <v>13400865.282993</v>
      </c>
      <c r="T56" s="22">
        <f>8428335.41533897+5775.61</f>
        <v>8434111.0253389701</v>
      </c>
      <c r="U56" s="22">
        <f>8428335.41533897+5775.61</f>
        <v>8434111.0253389701</v>
      </c>
      <c r="V56" s="22">
        <f>15345515.3454304-29855.22</f>
        <v>15315660.1254304</v>
      </c>
      <c r="W56" s="22">
        <f>15345522.1609932-29852.45</f>
        <v>15315669.710993201</v>
      </c>
      <c r="X56" s="6">
        <v>0</v>
      </c>
      <c r="Y56" s="6">
        <v>117827266.55251065</v>
      </c>
    </row>
    <row r="57" spans="1:25" x14ac:dyDescent="0.25">
      <c r="A57" s="1">
        <v>131</v>
      </c>
      <c r="B57" s="1">
        <v>5.6</v>
      </c>
      <c r="C57" s="1" t="s">
        <v>1</v>
      </c>
      <c r="E57" s="1" t="s">
        <v>2</v>
      </c>
      <c r="F57" s="1" t="s">
        <v>1</v>
      </c>
      <c r="G57" s="1" t="s">
        <v>2</v>
      </c>
      <c r="H57" s="1" t="s">
        <v>2</v>
      </c>
      <c r="I57" s="1" t="s">
        <v>3</v>
      </c>
      <c r="J57" t="s">
        <v>4</v>
      </c>
      <c r="K57" t="s">
        <v>5</v>
      </c>
      <c r="M57" s="20">
        <v>1103072.3805270067</v>
      </c>
      <c r="N57" s="20">
        <v>2150991.2512161951</v>
      </c>
      <c r="O57" s="20">
        <v>1073259.5437338485</v>
      </c>
      <c r="P57" s="20">
        <v>2242930.4767667074</v>
      </c>
      <c r="Q57" s="20">
        <v>1478855.3346714422</v>
      </c>
      <c r="R57" s="20">
        <v>1478855.3346714422</v>
      </c>
      <c r="S57" s="20">
        <v>2242930.4767667074</v>
      </c>
      <c r="T57" s="20">
        <v>1411634.5067951607</v>
      </c>
      <c r="U57" s="20">
        <v>1411634.5067951607</v>
      </c>
      <c r="V57" s="20">
        <v>2570170.4925910309</v>
      </c>
      <c r="W57" s="20">
        <v>2570171.6341075022</v>
      </c>
      <c r="X57" s="3">
        <v>0</v>
      </c>
      <c r="Y57" s="3">
        <v>19734505.938642204</v>
      </c>
    </row>
    <row r="58" spans="1:25" x14ac:dyDescent="0.25">
      <c r="A58" s="1">
        <v>132</v>
      </c>
      <c r="B58" s="1">
        <v>5.6</v>
      </c>
      <c r="C58" s="1" t="s">
        <v>1</v>
      </c>
      <c r="E58" s="1" t="s">
        <v>2</v>
      </c>
      <c r="F58" s="1" t="s">
        <v>1</v>
      </c>
      <c r="G58" s="1" t="s">
        <v>2</v>
      </c>
      <c r="H58" s="1" t="s">
        <v>2</v>
      </c>
      <c r="I58" s="1" t="s">
        <v>3</v>
      </c>
      <c r="J58" t="s">
        <v>4</v>
      </c>
      <c r="K58" t="s">
        <v>5</v>
      </c>
      <c r="M58" s="20">
        <v>459806.72260436945</v>
      </c>
      <c r="N58" s="20">
        <v>896623.1545928691</v>
      </c>
      <c r="O58" s="20">
        <v>447379.48480982706</v>
      </c>
      <c r="P58" s="20">
        <v>934947.2706939067</v>
      </c>
      <c r="Q58" s="20">
        <v>616448.78128159745</v>
      </c>
      <c r="R58" s="20">
        <v>616448.78128159745</v>
      </c>
      <c r="S58" s="20">
        <v>934947.2706939067</v>
      </c>
      <c r="T58" s="20">
        <v>588428.32759044576</v>
      </c>
      <c r="U58" s="20">
        <v>588428.32759044576</v>
      </c>
      <c r="V58" s="20">
        <v>1071354.6015612581</v>
      </c>
      <c r="W58" s="20">
        <v>1071355.0773930862</v>
      </c>
      <c r="X58" s="3">
        <v>0</v>
      </c>
      <c r="Y58" s="3">
        <v>8226167.80009331</v>
      </c>
    </row>
    <row r="59" spans="1:25" x14ac:dyDescent="0.25">
      <c r="A59" s="1">
        <v>141</v>
      </c>
      <c r="B59" s="1">
        <v>5.6</v>
      </c>
      <c r="C59" s="1" t="s">
        <v>1</v>
      </c>
      <c r="E59" s="1" t="s">
        <v>2</v>
      </c>
      <c r="F59" s="1" t="s">
        <v>1</v>
      </c>
      <c r="G59" s="1" t="s">
        <v>2</v>
      </c>
      <c r="H59" s="1" t="s">
        <v>2</v>
      </c>
      <c r="I59" s="1" t="s">
        <v>3</v>
      </c>
      <c r="J59" t="s">
        <v>4</v>
      </c>
      <c r="K59" t="s">
        <v>5</v>
      </c>
      <c r="M59" s="20">
        <v>555950.19103994663</v>
      </c>
      <c r="N59" s="20">
        <v>1084102.9275590854</v>
      </c>
      <c r="O59" s="20">
        <v>540924.47504596948</v>
      </c>
      <c r="P59" s="20">
        <v>1130440.4398667112</v>
      </c>
      <c r="Q59" s="20">
        <v>745345.38290064933</v>
      </c>
      <c r="R59" s="20">
        <v>745345.38290064933</v>
      </c>
      <c r="S59" s="20">
        <v>1130440.4398667112</v>
      </c>
      <c r="T59" s="20">
        <v>711465.98136778944</v>
      </c>
      <c r="U59" s="20">
        <v>711465.98136778944</v>
      </c>
      <c r="V59" s="20">
        <v>1295369.9155068581</v>
      </c>
      <c r="W59" s="20">
        <v>1295370.4908329304</v>
      </c>
      <c r="X59" s="3">
        <v>0</v>
      </c>
      <c r="Y59" s="3">
        <v>9946221.6082550902</v>
      </c>
    </row>
    <row r="60" spans="1:25" x14ac:dyDescent="0.25">
      <c r="A60" s="1">
        <v>142</v>
      </c>
      <c r="B60" s="1">
        <v>5.6</v>
      </c>
      <c r="C60" s="1" t="s">
        <v>1</v>
      </c>
      <c r="E60" s="1" t="s">
        <v>2</v>
      </c>
      <c r="F60" s="1" t="s">
        <v>1</v>
      </c>
      <c r="G60" s="1" t="s">
        <v>2</v>
      </c>
      <c r="H60" s="1" t="s">
        <v>2</v>
      </c>
      <c r="I60" s="1" t="s">
        <v>3</v>
      </c>
      <c r="J60" t="s">
        <v>4</v>
      </c>
      <c r="K60" t="s">
        <v>5</v>
      </c>
      <c r="M60" s="20">
        <v>272439.03750586073</v>
      </c>
      <c r="N60" s="20">
        <v>531256.1501040319</v>
      </c>
      <c r="O60" s="20">
        <v>265075.80304851092</v>
      </c>
      <c r="P60" s="20">
        <v>553963.48514404881</v>
      </c>
      <c r="Q60" s="20">
        <v>365250.66813458403</v>
      </c>
      <c r="R60" s="20">
        <v>365250.66813458403</v>
      </c>
      <c r="S60" s="20">
        <v>553963.48514404881</v>
      </c>
      <c r="T60" s="20">
        <v>348648.33272100787</v>
      </c>
      <c r="U60" s="20">
        <v>348648.33272100787</v>
      </c>
      <c r="V60" s="20">
        <v>634785.88312847435</v>
      </c>
      <c r="W60" s="20">
        <v>634786.16506251076</v>
      </c>
      <c r="X60" s="3">
        <v>0</v>
      </c>
      <c r="Y60" s="3">
        <v>4874068.0108486703</v>
      </c>
    </row>
    <row r="61" spans="1:25" x14ac:dyDescent="0.25">
      <c r="A61" s="1">
        <v>143</v>
      </c>
      <c r="B61" s="1">
        <v>5.6</v>
      </c>
      <c r="C61" s="1" t="s">
        <v>1</v>
      </c>
      <c r="E61" s="1" t="s">
        <v>2</v>
      </c>
      <c r="F61" s="1" t="s">
        <v>1</v>
      </c>
      <c r="G61" s="1" t="s">
        <v>2</v>
      </c>
      <c r="H61" s="1" t="s">
        <v>2</v>
      </c>
      <c r="I61" s="1" t="s">
        <v>3</v>
      </c>
      <c r="J61" t="s">
        <v>4</v>
      </c>
      <c r="K61" t="s">
        <v>5</v>
      </c>
      <c r="M61" s="20">
        <v>281954.45196897432</v>
      </c>
      <c r="N61" s="20">
        <v>549811.20924899459</v>
      </c>
      <c r="O61" s="20">
        <v>274334.04354605702</v>
      </c>
      <c r="P61" s="20">
        <v>573311.63806234382</v>
      </c>
      <c r="Q61" s="20">
        <v>378007.69268601213</v>
      </c>
      <c r="R61" s="20">
        <v>378007.69268601213</v>
      </c>
      <c r="S61" s="20">
        <v>573311.63806234382</v>
      </c>
      <c r="T61" s="20">
        <v>360825.49139138585</v>
      </c>
      <c r="U61" s="20">
        <v>360825.49139138585</v>
      </c>
      <c r="V61" s="20">
        <v>656956.9010141585</v>
      </c>
      <c r="W61" s="20">
        <v>656957.19279523892</v>
      </c>
      <c r="X61" s="3">
        <v>0</v>
      </c>
      <c r="Y61" s="3">
        <v>5044303.4428529069</v>
      </c>
    </row>
    <row r="62" spans="1:25" x14ac:dyDescent="0.25">
      <c r="A62" s="1">
        <v>152</v>
      </c>
      <c r="B62" s="1">
        <v>5.6</v>
      </c>
      <c r="C62" s="1" t="s">
        <v>1</v>
      </c>
      <c r="E62" s="1" t="s">
        <v>2</v>
      </c>
      <c r="F62" s="1" t="s">
        <v>1</v>
      </c>
      <c r="G62" s="1" t="s">
        <v>2</v>
      </c>
      <c r="H62" s="1" t="s">
        <v>2</v>
      </c>
      <c r="I62" s="1" t="s">
        <v>3</v>
      </c>
      <c r="J62" t="s">
        <v>4</v>
      </c>
      <c r="K62" t="s">
        <v>5</v>
      </c>
      <c r="M62" s="20">
        <v>34218.597655915284</v>
      </c>
      <c r="N62" s="20">
        <v>66726.26881619099</v>
      </c>
      <c r="O62" s="20">
        <v>33293.768528456611</v>
      </c>
      <c r="P62" s="20">
        <v>69578.331313129194</v>
      </c>
      <c r="Q62" s="20">
        <v>45875.825178624415</v>
      </c>
      <c r="R62" s="20">
        <v>45875.825178624415</v>
      </c>
      <c r="S62" s="20">
        <v>69578.331313129194</v>
      </c>
      <c r="T62" s="20">
        <v>43790.556338789029</v>
      </c>
      <c r="U62" s="20">
        <v>43790.556338789029</v>
      </c>
      <c r="V62" s="20">
        <v>79729.700013937429</v>
      </c>
      <c r="W62" s="20">
        <v>79729.735425115825</v>
      </c>
      <c r="X62" s="3">
        <v>0</v>
      </c>
      <c r="Y62" s="3">
        <v>612187.49610070139</v>
      </c>
    </row>
    <row r="63" spans="1:25" x14ac:dyDescent="0.25">
      <c r="A63" s="1">
        <v>154</v>
      </c>
      <c r="B63" s="1">
        <v>5.6</v>
      </c>
      <c r="C63" s="1" t="s">
        <v>1</v>
      </c>
      <c r="E63" s="1" t="s">
        <v>2</v>
      </c>
      <c r="F63" s="1" t="s">
        <v>1</v>
      </c>
      <c r="G63" s="1" t="s">
        <v>2</v>
      </c>
      <c r="H63" s="1" t="s">
        <v>2</v>
      </c>
      <c r="I63" s="1" t="s">
        <v>3</v>
      </c>
      <c r="J63" t="s">
        <v>4</v>
      </c>
      <c r="K63" t="s">
        <v>5</v>
      </c>
      <c r="M63" s="20">
        <v>960464.65972120804</v>
      </c>
      <c r="N63" s="20">
        <v>1872906.1815287445</v>
      </c>
      <c r="O63" s="20">
        <v>934506.09467021446</v>
      </c>
      <c r="P63" s="20">
        <v>1952959.2936746725</v>
      </c>
      <c r="Q63" s="20">
        <v>1287665.5338913407</v>
      </c>
      <c r="R63" s="20">
        <v>1287665.5338913407</v>
      </c>
      <c r="S63" s="20">
        <v>1952959.2936746725</v>
      </c>
      <c r="T63" s="20">
        <v>1229135.1684211032</v>
      </c>
      <c r="U63" s="20">
        <v>1229135.1684211032</v>
      </c>
      <c r="V63" s="20">
        <v>2237892.9716403103</v>
      </c>
      <c r="W63" s="20">
        <v>2237893.9655789207</v>
      </c>
      <c r="X63" s="3">
        <v>0</v>
      </c>
      <c r="Y63" s="3">
        <v>17183183.865113631</v>
      </c>
    </row>
    <row r="64" spans="1:25" x14ac:dyDescent="0.25">
      <c r="A64" s="1">
        <v>159</v>
      </c>
      <c r="B64" s="1">
        <v>5.6</v>
      </c>
      <c r="C64" s="1" t="s">
        <v>1</v>
      </c>
      <c r="E64" s="1" t="s">
        <v>2</v>
      </c>
      <c r="F64" s="1" t="s">
        <v>1</v>
      </c>
      <c r="G64" s="1" t="s">
        <v>2</v>
      </c>
      <c r="H64" s="1" t="s">
        <v>2</v>
      </c>
      <c r="I64" s="1" t="s">
        <v>3</v>
      </c>
      <c r="J64" t="s">
        <v>4</v>
      </c>
      <c r="K64" t="s">
        <v>5</v>
      </c>
      <c r="M64" s="20">
        <v>91316.160816164193</v>
      </c>
      <c r="N64" s="20">
        <v>178066.52263052587</v>
      </c>
      <c r="O64" s="20">
        <v>88848.150695477976</v>
      </c>
      <c r="P64" s="20">
        <v>185677.57087531386</v>
      </c>
      <c r="Q64" s="20">
        <v>122424.77823638469</v>
      </c>
      <c r="R64" s="20">
        <v>122424.77823638469</v>
      </c>
      <c r="S64" s="20">
        <v>185677.57087531386</v>
      </c>
      <c r="T64" s="20">
        <v>116860.00475740996</v>
      </c>
      <c r="U64" s="20">
        <v>116860.00475740996</v>
      </c>
      <c r="V64" s="20">
        <v>212767.63535160996</v>
      </c>
      <c r="W64" s="20">
        <v>212767.72985030606</v>
      </c>
      <c r="X64" s="3">
        <v>0</v>
      </c>
      <c r="Y64" s="3">
        <v>1633690.9070823011</v>
      </c>
    </row>
    <row r="65" spans="1:25" x14ac:dyDescent="0.25">
      <c r="A65" s="1">
        <v>171</v>
      </c>
      <c r="B65" s="1">
        <v>5.6</v>
      </c>
      <c r="C65" s="1" t="s">
        <v>1</v>
      </c>
      <c r="E65" s="1" t="s">
        <v>2</v>
      </c>
      <c r="F65" s="1" t="s">
        <v>1</v>
      </c>
      <c r="G65" s="1" t="s">
        <v>2</v>
      </c>
      <c r="H65" s="1" t="s">
        <v>2</v>
      </c>
      <c r="I65" s="1" t="s">
        <v>3</v>
      </c>
      <c r="J65" t="s">
        <v>4</v>
      </c>
      <c r="K65" t="s">
        <v>5</v>
      </c>
      <c r="M65" s="20">
        <v>25680.898946844849</v>
      </c>
      <c r="N65" s="20">
        <v>50077.755488392475</v>
      </c>
      <c r="O65" s="20">
        <v>24986.818973019297</v>
      </c>
      <c r="P65" s="20">
        <v>52218.215173808443</v>
      </c>
      <c r="Q65" s="20">
        <v>34429.59417455009</v>
      </c>
      <c r="R65" s="20">
        <v>34429.59417455009</v>
      </c>
      <c r="S65" s="20">
        <v>52218.215173808443</v>
      </c>
      <c r="T65" s="20">
        <v>32864.609574909147</v>
      </c>
      <c r="U65" s="20">
        <v>32864.609574909147</v>
      </c>
      <c r="V65" s="20">
        <v>59836.770334924287</v>
      </c>
      <c r="W65" s="20">
        <v>59836.796910849553</v>
      </c>
      <c r="X65" s="3">
        <v>0</v>
      </c>
      <c r="Y65" s="3">
        <v>459443.87850056583</v>
      </c>
    </row>
    <row r="66" spans="1:25" x14ac:dyDescent="0.25">
      <c r="A66" s="1">
        <v>211</v>
      </c>
      <c r="B66" s="1">
        <v>5.6</v>
      </c>
      <c r="C66" s="1" t="s">
        <v>1</v>
      </c>
      <c r="E66" s="1" t="s">
        <v>2</v>
      </c>
      <c r="F66" s="1" t="s">
        <v>1</v>
      </c>
      <c r="G66" s="1" t="s">
        <v>2</v>
      </c>
      <c r="H66" s="1" t="s">
        <v>2</v>
      </c>
      <c r="I66" s="1" t="s">
        <v>3</v>
      </c>
      <c r="J66" t="s">
        <v>4</v>
      </c>
      <c r="K66" t="s">
        <v>5</v>
      </c>
      <c r="M66" s="20">
        <v>11126.567494636678</v>
      </c>
      <c r="N66" s="20">
        <v>21696.807715914008</v>
      </c>
      <c r="O66" s="20">
        <v>10825.848750661615</v>
      </c>
      <c r="P66" s="20">
        <v>22624.188381545089</v>
      </c>
      <c r="Q66" s="20">
        <v>14917.048043723051</v>
      </c>
      <c r="R66" s="20">
        <v>14917.048043723051</v>
      </c>
      <c r="S66" s="20">
        <v>22624.188381545089</v>
      </c>
      <c r="T66" s="20">
        <v>14238.999085545471</v>
      </c>
      <c r="U66" s="20">
        <v>14238.999085545471</v>
      </c>
      <c r="V66" s="20">
        <v>25925.021751405871</v>
      </c>
      <c r="W66" s="20">
        <v>25925.033265754602</v>
      </c>
      <c r="X66" s="3">
        <v>0</v>
      </c>
      <c r="Y66" s="3">
        <v>199059.75</v>
      </c>
    </row>
    <row r="67" spans="1:25" x14ac:dyDescent="0.25">
      <c r="A67" s="7">
        <v>212</v>
      </c>
      <c r="B67" s="7">
        <v>5.6</v>
      </c>
      <c r="C67" s="7" t="s">
        <v>1</v>
      </c>
      <c r="D67" s="7"/>
      <c r="E67" s="7" t="s">
        <v>2</v>
      </c>
      <c r="F67" s="7" t="s">
        <v>1</v>
      </c>
      <c r="G67" s="7" t="s">
        <v>2</v>
      </c>
      <c r="H67" s="7" t="s">
        <v>2</v>
      </c>
      <c r="I67" s="7" t="s">
        <v>3</v>
      </c>
      <c r="J67" s="8" t="s">
        <v>4</v>
      </c>
      <c r="K67" s="8" t="s">
        <v>5</v>
      </c>
      <c r="L67" s="8"/>
      <c r="M67" s="23">
        <v>8530.3684125547861</v>
      </c>
      <c r="N67" s="23">
        <v>16634.219248867408</v>
      </c>
      <c r="O67" s="23">
        <v>8299.8173755072385</v>
      </c>
      <c r="P67" s="23">
        <v>17345.211092517904</v>
      </c>
      <c r="Q67" s="23">
        <v>11436.403500187673</v>
      </c>
      <c r="R67" s="23">
        <v>11436.403500187673</v>
      </c>
      <c r="S67" s="23">
        <v>17345.211092517904</v>
      </c>
      <c r="T67" s="23">
        <v>10916.565965584861</v>
      </c>
      <c r="U67" s="23">
        <v>10916.565965584861</v>
      </c>
      <c r="V67" s="23">
        <v>19875.850009411166</v>
      </c>
      <c r="W67" s="23">
        <v>19875.858837078529</v>
      </c>
      <c r="X67" s="9">
        <v>0</v>
      </c>
      <c r="Y67" s="9">
        <v>152612.47500000001</v>
      </c>
    </row>
    <row r="68" spans="1:25" x14ac:dyDescent="0.25">
      <c r="A68" s="1">
        <v>214</v>
      </c>
      <c r="B68" s="1">
        <v>5.6</v>
      </c>
      <c r="C68" s="1" t="s">
        <v>1</v>
      </c>
      <c r="E68" s="1" t="s">
        <v>2</v>
      </c>
      <c r="F68" s="1" t="s">
        <v>1</v>
      </c>
      <c r="G68" s="1" t="s">
        <v>2</v>
      </c>
      <c r="H68" s="1" t="s">
        <v>2</v>
      </c>
      <c r="I68" s="1" t="s">
        <v>3</v>
      </c>
      <c r="J68" t="s">
        <v>4</v>
      </c>
      <c r="K68" t="s">
        <v>5</v>
      </c>
      <c r="M68" s="20">
        <v>15206.308909336793</v>
      </c>
      <c r="N68" s="20">
        <v>29652.303878415813</v>
      </c>
      <c r="O68" s="20">
        <v>14795.326625904208</v>
      </c>
      <c r="P68" s="20">
        <v>30919.72412144496</v>
      </c>
      <c r="Q68" s="20">
        <v>20386.632326421506</v>
      </c>
      <c r="R68" s="20">
        <v>20386.632326421506</v>
      </c>
      <c r="S68" s="20">
        <v>30919.72412144496</v>
      </c>
      <c r="T68" s="20">
        <v>19459.965416912146</v>
      </c>
      <c r="U68" s="20">
        <v>19459.965416912146</v>
      </c>
      <c r="V68" s="20">
        <v>35430.863060254691</v>
      </c>
      <c r="W68" s="20">
        <v>35430.878796531288</v>
      </c>
      <c r="X68" s="3">
        <v>0</v>
      </c>
      <c r="Y68" s="3">
        <v>272048.32499999995</v>
      </c>
    </row>
    <row r="69" spans="1:25" x14ac:dyDescent="0.25">
      <c r="A69" s="1">
        <v>215</v>
      </c>
      <c r="B69" s="1">
        <v>5.6</v>
      </c>
      <c r="C69" s="1" t="s">
        <v>1</v>
      </c>
      <c r="E69" s="1" t="s">
        <v>2</v>
      </c>
      <c r="F69" s="1" t="s">
        <v>1</v>
      </c>
      <c r="G69" s="1" t="s">
        <v>2</v>
      </c>
      <c r="H69" s="1" t="s">
        <v>2</v>
      </c>
      <c r="I69" s="1" t="s">
        <v>3</v>
      </c>
      <c r="J69" t="s">
        <v>4</v>
      </c>
      <c r="K69" t="s">
        <v>5</v>
      </c>
      <c r="M69" s="20">
        <v>10384.796328327566</v>
      </c>
      <c r="N69" s="20">
        <v>20250.353868186408</v>
      </c>
      <c r="O69" s="20">
        <v>10104.125500617509</v>
      </c>
      <c r="P69" s="20">
        <v>21115.909156108752</v>
      </c>
      <c r="Q69" s="20">
        <v>13922.578174141516</v>
      </c>
      <c r="R69" s="20">
        <v>13922.578174141516</v>
      </c>
      <c r="S69" s="20">
        <v>21115.909156108752</v>
      </c>
      <c r="T69" s="20">
        <v>13289.73247984244</v>
      </c>
      <c r="U69" s="20">
        <v>13289.73247984244</v>
      </c>
      <c r="V69" s="20">
        <v>24196.686967978814</v>
      </c>
      <c r="W69" s="20">
        <v>24196.697714704296</v>
      </c>
      <c r="X69" s="3">
        <v>0</v>
      </c>
      <c r="Y69" s="3">
        <v>185789.1</v>
      </c>
    </row>
    <row r="70" spans="1:25" x14ac:dyDescent="0.25">
      <c r="A70" s="1">
        <v>216</v>
      </c>
      <c r="B70" s="1">
        <v>5.6</v>
      </c>
      <c r="C70" s="1" t="s">
        <v>1</v>
      </c>
      <c r="E70" s="1" t="s">
        <v>2</v>
      </c>
      <c r="F70" s="1" t="s">
        <v>1</v>
      </c>
      <c r="G70" s="1" t="s">
        <v>2</v>
      </c>
      <c r="H70" s="1" t="s">
        <v>2</v>
      </c>
      <c r="I70" s="1" t="s">
        <v>3</v>
      </c>
      <c r="J70" t="s">
        <v>4</v>
      </c>
      <c r="K70" t="s">
        <v>5</v>
      </c>
      <c r="M70" s="20">
        <v>17060.736825109572</v>
      </c>
      <c r="N70" s="20">
        <v>33268.438497734816</v>
      </c>
      <c r="O70" s="20">
        <v>16599.634751014477</v>
      </c>
      <c r="P70" s="20">
        <v>34690.422185035808</v>
      </c>
      <c r="Q70" s="20">
        <v>22872.807000375346</v>
      </c>
      <c r="R70" s="20">
        <v>22872.807000375346</v>
      </c>
      <c r="S70" s="20">
        <v>34690.422185035808</v>
      </c>
      <c r="T70" s="20">
        <v>21833.131931169723</v>
      </c>
      <c r="U70" s="20">
        <v>21833.131931169723</v>
      </c>
      <c r="V70" s="20">
        <v>39751.700018822332</v>
      </c>
      <c r="W70" s="20">
        <v>39751.717674157058</v>
      </c>
      <c r="X70" s="3">
        <v>0</v>
      </c>
      <c r="Y70" s="3">
        <v>305224.95</v>
      </c>
    </row>
    <row r="71" spans="1:25" x14ac:dyDescent="0.25">
      <c r="A71" s="1">
        <v>217</v>
      </c>
      <c r="B71" s="1">
        <v>5.6</v>
      </c>
      <c r="C71" s="1" t="s">
        <v>1</v>
      </c>
      <c r="E71" s="1" t="s">
        <v>2</v>
      </c>
      <c r="F71" s="1" t="s">
        <v>1</v>
      </c>
      <c r="G71" s="1" t="s">
        <v>2</v>
      </c>
      <c r="H71" s="1" t="s">
        <v>2</v>
      </c>
      <c r="I71" s="1" t="s">
        <v>3</v>
      </c>
      <c r="J71" t="s">
        <v>4</v>
      </c>
      <c r="K71" t="s">
        <v>5</v>
      </c>
      <c r="M71" s="20">
        <v>241446.51463361591</v>
      </c>
      <c r="N71" s="20">
        <v>470820.727435334</v>
      </c>
      <c r="O71" s="20">
        <v>234920.91788935708</v>
      </c>
      <c r="P71" s="20">
        <v>490944.88787952851</v>
      </c>
      <c r="Q71" s="20">
        <v>323699.94254879025</v>
      </c>
      <c r="R71" s="20">
        <v>323699.94254879025</v>
      </c>
      <c r="S71" s="20">
        <v>490944.88787952851</v>
      </c>
      <c r="T71" s="20">
        <v>308986.28015633672</v>
      </c>
      <c r="U71" s="20">
        <v>308986.28015633672</v>
      </c>
      <c r="V71" s="20">
        <v>562572.97200550744</v>
      </c>
      <c r="W71" s="20">
        <v>562573.22186687484</v>
      </c>
      <c r="X71" s="3">
        <v>0</v>
      </c>
      <c r="Y71" s="3">
        <v>4319596.5750000002</v>
      </c>
    </row>
    <row r="72" spans="1:25" x14ac:dyDescent="0.25">
      <c r="A72" s="1">
        <v>221</v>
      </c>
      <c r="B72" s="1">
        <v>5.6</v>
      </c>
      <c r="C72" s="1" t="s">
        <v>1</v>
      </c>
      <c r="E72" s="1" t="s">
        <v>2</v>
      </c>
      <c r="F72" s="1" t="s">
        <v>1</v>
      </c>
      <c r="G72" s="1" t="s">
        <v>2</v>
      </c>
      <c r="H72" s="1" t="s">
        <v>2</v>
      </c>
      <c r="I72" s="1" t="s">
        <v>3</v>
      </c>
      <c r="J72" t="s">
        <v>4</v>
      </c>
      <c r="K72" t="s">
        <v>5</v>
      </c>
      <c r="M72" s="20">
        <v>12980.99541040946</v>
      </c>
      <c r="N72" s="20">
        <v>25312.942335233012</v>
      </c>
      <c r="O72" s="20">
        <v>12630.156875771887</v>
      </c>
      <c r="P72" s="20">
        <v>26394.886445135944</v>
      </c>
      <c r="Q72" s="20">
        <v>17403.222717676897</v>
      </c>
      <c r="R72" s="20">
        <v>17403.222717676897</v>
      </c>
      <c r="S72" s="20">
        <v>26394.886445135944</v>
      </c>
      <c r="T72" s="20">
        <v>16612.165599803051</v>
      </c>
      <c r="U72" s="20">
        <v>16612.165599803051</v>
      </c>
      <c r="V72" s="20">
        <v>30245.85870997352</v>
      </c>
      <c r="W72" s="20">
        <v>30245.872143380373</v>
      </c>
      <c r="X72" s="3">
        <v>0</v>
      </c>
      <c r="Y72" s="3">
        <v>232236.37500000006</v>
      </c>
    </row>
    <row r="73" spans="1:25" x14ac:dyDescent="0.25">
      <c r="A73" s="1" t="s">
        <v>15</v>
      </c>
      <c r="B73" s="1">
        <v>5.6</v>
      </c>
      <c r="C73" s="1" t="s">
        <v>1</v>
      </c>
      <c r="E73" s="1" t="s">
        <v>2</v>
      </c>
      <c r="F73" s="1" t="s">
        <v>1</v>
      </c>
      <c r="G73" s="1" t="s">
        <v>2</v>
      </c>
      <c r="H73" s="1" t="s">
        <v>2</v>
      </c>
      <c r="I73" s="1" t="s">
        <v>3</v>
      </c>
      <c r="J73" t="s">
        <v>4</v>
      </c>
      <c r="K73" t="s">
        <v>5</v>
      </c>
      <c r="M73" s="20">
        <v>10013.910745173009</v>
      </c>
      <c r="N73" s="20">
        <v>19527.126944322605</v>
      </c>
      <c r="O73" s="20">
        <v>9743.263875595454</v>
      </c>
      <c r="P73" s="20">
        <v>20361.769543390583</v>
      </c>
      <c r="Q73" s="20">
        <v>13425.343239350746</v>
      </c>
      <c r="R73" s="20">
        <v>13425.343239350746</v>
      </c>
      <c r="S73" s="20">
        <v>20361.769543390583</v>
      </c>
      <c r="T73" s="20">
        <v>12815.099176990923</v>
      </c>
      <c r="U73" s="20">
        <v>12815.099176990923</v>
      </c>
      <c r="V73" s="20">
        <v>23332.51957626528</v>
      </c>
      <c r="W73" s="20">
        <v>23332.529939179141</v>
      </c>
      <c r="X73" s="3">
        <v>0</v>
      </c>
      <c r="Y73" s="3">
        <v>179153.77499999997</v>
      </c>
    </row>
    <row r="74" spans="1:25" x14ac:dyDescent="0.25">
      <c r="A74" s="1">
        <v>248</v>
      </c>
      <c r="B74" s="1">
        <v>5.6</v>
      </c>
      <c r="C74" s="1" t="s">
        <v>1</v>
      </c>
      <c r="E74" s="1" t="s">
        <v>2</v>
      </c>
      <c r="F74" s="1" t="s">
        <v>1</v>
      </c>
      <c r="G74" s="1" t="s">
        <v>2</v>
      </c>
      <c r="H74" s="1" t="s">
        <v>2</v>
      </c>
      <c r="I74" s="1" t="s">
        <v>3</v>
      </c>
      <c r="J74" t="s">
        <v>4</v>
      </c>
      <c r="K74" t="s">
        <v>5</v>
      </c>
      <c r="M74" s="20">
        <v>11126.567494636678</v>
      </c>
      <c r="N74" s="20">
        <v>21696.807715914008</v>
      </c>
      <c r="O74" s="20">
        <v>10825.848750661615</v>
      </c>
      <c r="P74" s="20">
        <v>22624.188381545089</v>
      </c>
      <c r="Q74" s="20">
        <v>14917.048043723051</v>
      </c>
      <c r="R74" s="20">
        <v>14917.048043723051</v>
      </c>
      <c r="S74" s="20">
        <v>22624.188381545089</v>
      </c>
      <c r="T74" s="20">
        <v>14238.999085545471</v>
      </c>
      <c r="U74" s="20">
        <v>14238.999085545471</v>
      </c>
      <c r="V74" s="20">
        <v>25925.021751405871</v>
      </c>
      <c r="W74" s="20">
        <v>25925.033265754602</v>
      </c>
      <c r="X74" s="3">
        <v>0</v>
      </c>
      <c r="Y74" s="3">
        <v>199059.75</v>
      </c>
    </row>
    <row r="75" spans="1:25" x14ac:dyDescent="0.25">
      <c r="A75" s="1">
        <v>249</v>
      </c>
      <c r="B75" s="1">
        <v>5.6</v>
      </c>
      <c r="C75" s="1" t="s">
        <v>1</v>
      </c>
      <c r="E75" s="1" t="s">
        <v>2</v>
      </c>
      <c r="F75" s="1" t="s">
        <v>1</v>
      </c>
      <c r="G75" s="1" t="s">
        <v>2</v>
      </c>
      <c r="H75" s="1" t="s">
        <v>2</v>
      </c>
      <c r="I75" s="1" t="s">
        <v>3</v>
      </c>
      <c r="J75" t="s">
        <v>4</v>
      </c>
      <c r="K75" t="s">
        <v>5</v>
      </c>
      <c r="M75" s="20">
        <v>9272.1395788638984</v>
      </c>
      <c r="N75" s="20">
        <v>18080.673096595008</v>
      </c>
      <c r="O75" s="20">
        <v>9021.5406255513462</v>
      </c>
      <c r="P75" s="20">
        <v>18853.490317954242</v>
      </c>
      <c r="Q75" s="20">
        <v>12430.87336976921</v>
      </c>
      <c r="R75" s="20">
        <v>12430.87336976921</v>
      </c>
      <c r="S75" s="20">
        <v>18853.490317954242</v>
      </c>
      <c r="T75" s="20">
        <v>11865.832571287892</v>
      </c>
      <c r="U75" s="20">
        <v>11865.832571287892</v>
      </c>
      <c r="V75" s="20">
        <v>21604.184792838223</v>
      </c>
      <c r="W75" s="20">
        <v>21604.194388128835</v>
      </c>
      <c r="X75" s="3">
        <v>0</v>
      </c>
      <c r="Y75" s="3">
        <v>165883.125</v>
      </c>
    </row>
    <row r="76" spans="1:25" x14ac:dyDescent="0.25">
      <c r="A76" s="1">
        <v>261</v>
      </c>
      <c r="B76" s="1">
        <v>5.6</v>
      </c>
      <c r="C76" s="1" t="s">
        <v>1</v>
      </c>
      <c r="E76" s="1" t="s">
        <v>2</v>
      </c>
      <c r="F76" s="1" t="s">
        <v>1</v>
      </c>
      <c r="G76" s="1" t="s">
        <v>2</v>
      </c>
      <c r="H76" s="1" t="s">
        <v>2</v>
      </c>
      <c r="I76" s="1" t="s">
        <v>3</v>
      </c>
      <c r="J76" t="s">
        <v>4</v>
      </c>
      <c r="K76" t="s">
        <v>5</v>
      </c>
      <c r="M76" s="20">
        <v>8530.3684125547861</v>
      </c>
      <c r="N76" s="20">
        <v>16634.219248867408</v>
      </c>
      <c r="O76" s="20">
        <v>8299.8173755072385</v>
      </c>
      <c r="P76" s="20">
        <v>17345.211092517904</v>
      </c>
      <c r="Q76" s="20">
        <v>11436.403500187673</v>
      </c>
      <c r="R76" s="20">
        <v>11436.403500187673</v>
      </c>
      <c r="S76" s="20">
        <v>17345.211092517904</v>
      </c>
      <c r="T76" s="20">
        <v>10916.565965584861</v>
      </c>
      <c r="U76" s="20">
        <v>10916.565965584861</v>
      </c>
      <c r="V76" s="20">
        <v>19875.850009411166</v>
      </c>
      <c r="W76" s="20">
        <v>19875.858837078529</v>
      </c>
      <c r="X76" s="3">
        <v>0</v>
      </c>
      <c r="Y76" s="3">
        <v>152612.47500000001</v>
      </c>
    </row>
    <row r="77" spans="1:25" x14ac:dyDescent="0.25">
      <c r="A77" s="1">
        <v>271</v>
      </c>
      <c r="B77" s="1">
        <v>5.6</v>
      </c>
      <c r="C77" s="1" t="s">
        <v>1</v>
      </c>
      <c r="E77" s="1" t="s">
        <v>2</v>
      </c>
      <c r="F77" s="1" t="s">
        <v>1</v>
      </c>
      <c r="G77" s="1" t="s">
        <v>2</v>
      </c>
      <c r="H77" s="1" t="s">
        <v>2</v>
      </c>
      <c r="I77" s="1" t="s">
        <v>3</v>
      </c>
      <c r="J77" t="s">
        <v>4</v>
      </c>
      <c r="K77" t="s">
        <v>5</v>
      </c>
      <c r="M77" s="20">
        <v>11126.567494636678</v>
      </c>
      <c r="N77" s="20">
        <v>21696.807715914008</v>
      </c>
      <c r="O77" s="20">
        <v>10825.848750661615</v>
      </c>
      <c r="P77" s="20">
        <v>22624.188381545089</v>
      </c>
      <c r="Q77" s="20">
        <v>14917.048043723051</v>
      </c>
      <c r="R77" s="20">
        <v>14917.048043723051</v>
      </c>
      <c r="S77" s="20">
        <v>22624.188381545089</v>
      </c>
      <c r="T77" s="20">
        <v>14238.999085545471</v>
      </c>
      <c r="U77" s="20">
        <v>14238.999085545471</v>
      </c>
      <c r="V77" s="20">
        <v>25925.021751405871</v>
      </c>
      <c r="W77" s="20">
        <v>25925.033265754602</v>
      </c>
      <c r="X77" s="3">
        <v>0</v>
      </c>
      <c r="Y77" s="3">
        <v>199059.75</v>
      </c>
    </row>
    <row r="78" spans="1:25" x14ac:dyDescent="0.25">
      <c r="A78" s="1" t="s">
        <v>16</v>
      </c>
      <c r="B78" s="1">
        <v>5.6</v>
      </c>
      <c r="C78" s="1" t="s">
        <v>1</v>
      </c>
      <c r="E78" s="1" t="s">
        <v>2</v>
      </c>
      <c r="F78" s="1" t="s">
        <v>1</v>
      </c>
      <c r="G78" s="1" t="s">
        <v>2</v>
      </c>
      <c r="H78" s="1" t="s">
        <v>2</v>
      </c>
      <c r="I78" s="1" t="s">
        <v>3</v>
      </c>
      <c r="J78" t="s">
        <v>4</v>
      </c>
      <c r="K78" t="s">
        <v>5</v>
      </c>
      <c r="M78" s="20">
        <v>4079.741414700115</v>
      </c>
      <c r="N78" s="20">
        <v>7955.4961625018022</v>
      </c>
      <c r="O78" s="20">
        <v>3969.4778752425923</v>
      </c>
      <c r="P78" s="20">
        <v>8295.5357398998658</v>
      </c>
      <c r="Q78" s="20">
        <v>5469.5842826984517</v>
      </c>
      <c r="R78" s="20">
        <v>5469.5842826984517</v>
      </c>
      <c r="S78" s="20">
        <v>8295.5357398998658</v>
      </c>
      <c r="T78" s="20">
        <v>5220.9663313666724</v>
      </c>
      <c r="U78" s="20">
        <v>5220.9663313666724</v>
      </c>
      <c r="V78" s="20">
        <v>9505.8413088488178</v>
      </c>
      <c r="W78" s="20">
        <v>9505.8455307766872</v>
      </c>
      <c r="X78" s="3">
        <v>0</v>
      </c>
      <c r="Y78" s="3">
        <v>72988.574999999997</v>
      </c>
    </row>
    <row r="79" spans="1:25" x14ac:dyDescent="0.25">
      <c r="A79" s="7">
        <v>311</v>
      </c>
      <c r="B79" s="7">
        <v>5.6</v>
      </c>
      <c r="C79" s="7" t="s">
        <v>1</v>
      </c>
      <c r="D79" s="7"/>
      <c r="E79" s="7" t="s">
        <v>2</v>
      </c>
      <c r="F79" s="7" t="s">
        <v>1</v>
      </c>
      <c r="G79" s="7" t="s">
        <v>2</v>
      </c>
      <c r="H79" s="7" t="s">
        <v>2</v>
      </c>
      <c r="I79" s="7" t="s">
        <v>3</v>
      </c>
      <c r="J79" s="8" t="s">
        <v>4</v>
      </c>
      <c r="K79" s="8" t="s">
        <v>5</v>
      </c>
      <c r="L79" s="8"/>
      <c r="M79" s="23">
        <v>6305.0549136274512</v>
      </c>
      <c r="N79" s="23">
        <v>12294.857705684606</v>
      </c>
      <c r="O79" s="23">
        <v>6134.6476253749161</v>
      </c>
      <c r="P79" s="23">
        <v>12820.373416208886</v>
      </c>
      <c r="Q79" s="23">
        <v>8452.9938914430641</v>
      </c>
      <c r="R79" s="23">
        <v>8452.9938914430641</v>
      </c>
      <c r="S79" s="23">
        <v>12820.373416208886</v>
      </c>
      <c r="T79" s="23">
        <v>8068.7661484757673</v>
      </c>
      <c r="U79" s="23">
        <v>8068.7661484757673</v>
      </c>
      <c r="V79" s="23">
        <v>14690.845659129995</v>
      </c>
      <c r="W79" s="23">
        <v>14690.852183927609</v>
      </c>
      <c r="X79" s="9">
        <v>0</v>
      </c>
      <c r="Y79" s="9">
        <v>112800.52500000001</v>
      </c>
    </row>
    <row r="80" spans="1:25" x14ac:dyDescent="0.25">
      <c r="A80" s="1">
        <v>313</v>
      </c>
      <c r="B80" s="1">
        <v>5.6</v>
      </c>
      <c r="C80" s="1" t="s">
        <v>1</v>
      </c>
      <c r="E80" s="1" t="s">
        <v>2</v>
      </c>
      <c r="F80" s="1" t="s">
        <v>1</v>
      </c>
      <c r="G80" s="1" t="s">
        <v>2</v>
      </c>
      <c r="H80" s="1" t="s">
        <v>2</v>
      </c>
      <c r="I80" s="1" t="s">
        <v>3</v>
      </c>
      <c r="J80" t="s">
        <v>4</v>
      </c>
      <c r="K80" t="s">
        <v>5</v>
      </c>
      <c r="M80" s="20">
        <v>519.23981641637829</v>
      </c>
      <c r="N80" s="20">
        <v>1012.5176934093204</v>
      </c>
      <c r="O80" s="20">
        <v>505.20627503087542</v>
      </c>
      <c r="P80" s="20">
        <v>1055.7954578054375</v>
      </c>
      <c r="Q80" s="20">
        <v>696.12890870707577</v>
      </c>
      <c r="R80" s="20">
        <v>696.12890870707577</v>
      </c>
      <c r="S80" s="20">
        <v>1055.7954578054375</v>
      </c>
      <c r="T80" s="20">
        <v>664.48662399212196</v>
      </c>
      <c r="U80" s="20">
        <v>664.48662399212196</v>
      </c>
      <c r="V80" s="20">
        <v>1209.8343483989406</v>
      </c>
      <c r="W80" s="20">
        <v>1209.8348857352146</v>
      </c>
      <c r="X80" s="3">
        <v>0</v>
      </c>
      <c r="Y80" s="3">
        <v>9289.4549999999999</v>
      </c>
    </row>
    <row r="81" spans="1:25" x14ac:dyDescent="0.25">
      <c r="A81" s="1">
        <v>314</v>
      </c>
      <c r="B81" s="1">
        <v>5.6</v>
      </c>
      <c r="C81" s="1" t="s">
        <v>1</v>
      </c>
      <c r="E81" s="1" t="s">
        <v>2</v>
      </c>
      <c r="F81" s="1" t="s">
        <v>1</v>
      </c>
      <c r="G81" s="1" t="s">
        <v>2</v>
      </c>
      <c r="H81" s="1" t="s">
        <v>2</v>
      </c>
      <c r="I81" s="1" t="s">
        <v>3</v>
      </c>
      <c r="J81" t="s">
        <v>4</v>
      </c>
      <c r="K81" t="s">
        <v>5</v>
      </c>
      <c r="M81" s="20">
        <v>6305.0549136274512</v>
      </c>
      <c r="N81" s="20">
        <v>12294.857705684606</v>
      </c>
      <c r="O81" s="20">
        <v>6134.6476253749161</v>
      </c>
      <c r="P81" s="20">
        <v>12820.373416208886</v>
      </c>
      <c r="Q81" s="20">
        <v>8452.9938914430641</v>
      </c>
      <c r="R81" s="20">
        <v>8452.9938914430641</v>
      </c>
      <c r="S81" s="20">
        <v>12820.373416208886</v>
      </c>
      <c r="T81" s="20">
        <v>8068.7661484757673</v>
      </c>
      <c r="U81" s="20">
        <v>8068.7661484757673</v>
      </c>
      <c r="V81" s="20">
        <v>14690.845659129995</v>
      </c>
      <c r="W81" s="20">
        <v>14690.852183927609</v>
      </c>
      <c r="X81" s="3">
        <v>0</v>
      </c>
      <c r="Y81" s="3">
        <v>112800.52500000001</v>
      </c>
    </row>
    <row r="82" spans="1:25" x14ac:dyDescent="0.25">
      <c r="A82" s="1">
        <v>317</v>
      </c>
      <c r="B82" s="1">
        <v>5.6</v>
      </c>
      <c r="C82" s="1" t="s">
        <v>1</v>
      </c>
      <c r="E82" s="1" t="s">
        <v>2</v>
      </c>
      <c r="F82" s="1" t="s">
        <v>1</v>
      </c>
      <c r="G82" s="1" t="s">
        <v>2</v>
      </c>
      <c r="H82" s="1" t="s">
        <v>2</v>
      </c>
      <c r="I82" s="1" t="s">
        <v>3</v>
      </c>
      <c r="J82" t="s">
        <v>4</v>
      </c>
      <c r="K82" t="s">
        <v>5</v>
      </c>
      <c r="M82" s="20">
        <v>222531.34989273356</v>
      </c>
      <c r="N82" s="20">
        <v>433936.15431828017</v>
      </c>
      <c r="O82" s="20">
        <v>216516.97501323232</v>
      </c>
      <c r="P82" s="20">
        <v>452483.76763090183</v>
      </c>
      <c r="Q82" s="20">
        <v>298340.96087446105</v>
      </c>
      <c r="R82" s="20">
        <v>298340.96087446105</v>
      </c>
      <c r="S82" s="20">
        <v>452483.76763090183</v>
      </c>
      <c r="T82" s="20">
        <v>284779.9817109094</v>
      </c>
      <c r="U82" s="20">
        <v>284779.9817109094</v>
      </c>
      <c r="V82" s="20">
        <v>518500.43502811738</v>
      </c>
      <c r="W82" s="20">
        <v>518500.66531509202</v>
      </c>
      <c r="X82" s="3">
        <v>0</v>
      </c>
      <c r="Y82" s="3">
        <v>3981195.0000000005</v>
      </c>
    </row>
    <row r="83" spans="1:25" x14ac:dyDescent="0.25">
      <c r="A83" s="1">
        <v>322</v>
      </c>
      <c r="B83" s="1">
        <v>5.6</v>
      </c>
      <c r="C83" s="1" t="s">
        <v>1</v>
      </c>
      <c r="E83" s="1" t="s">
        <v>2</v>
      </c>
      <c r="F83" s="1" t="s">
        <v>1</v>
      </c>
      <c r="G83" s="1" t="s">
        <v>2</v>
      </c>
      <c r="H83" s="1" t="s">
        <v>2</v>
      </c>
      <c r="I83" s="1" t="s">
        <v>3</v>
      </c>
      <c r="J83" t="s">
        <v>4</v>
      </c>
      <c r="K83" t="s">
        <v>5</v>
      </c>
      <c r="M83" s="20">
        <v>7046.8260799365626</v>
      </c>
      <c r="N83" s="20">
        <v>13741.311553412204</v>
      </c>
      <c r="O83" s="20">
        <v>6856.3708754190229</v>
      </c>
      <c r="P83" s="20">
        <v>14328.652641645225</v>
      </c>
      <c r="Q83" s="20">
        <v>9447.4637610245991</v>
      </c>
      <c r="R83" s="20">
        <v>9447.4637610245991</v>
      </c>
      <c r="S83" s="20">
        <v>14328.652641645225</v>
      </c>
      <c r="T83" s="20">
        <v>9018.0327541787992</v>
      </c>
      <c r="U83" s="20">
        <v>9018.0327541787992</v>
      </c>
      <c r="V83" s="20">
        <v>16419.180442557052</v>
      </c>
      <c r="W83" s="20">
        <v>16419.187734977913</v>
      </c>
      <c r="X83" s="3">
        <v>0</v>
      </c>
      <c r="Y83" s="3">
        <v>126071.175</v>
      </c>
    </row>
    <row r="84" spans="1:25" x14ac:dyDescent="0.25">
      <c r="A84" s="1" t="s">
        <v>17</v>
      </c>
      <c r="B84" s="1">
        <v>5.6</v>
      </c>
      <c r="C84" s="1" t="s">
        <v>1</v>
      </c>
      <c r="E84" s="1" t="s">
        <v>2</v>
      </c>
      <c r="F84" s="1" t="s">
        <v>1</v>
      </c>
      <c r="G84" s="1" t="s">
        <v>2</v>
      </c>
      <c r="H84" s="1" t="s">
        <v>2</v>
      </c>
      <c r="I84" s="1" t="s">
        <v>3</v>
      </c>
      <c r="J84" t="s">
        <v>4</v>
      </c>
      <c r="K84" t="s">
        <v>5</v>
      </c>
      <c r="M84" s="20">
        <v>3783.0329481764707</v>
      </c>
      <c r="N84" s="20">
        <v>7376.9146234107629</v>
      </c>
      <c r="O84" s="20">
        <v>3680.7885752249495</v>
      </c>
      <c r="P84" s="20">
        <v>7692.2240497253315</v>
      </c>
      <c r="Q84" s="20">
        <v>5071.7963348658377</v>
      </c>
      <c r="R84" s="20">
        <v>5071.7963348658377</v>
      </c>
      <c r="S84" s="20">
        <v>7692.2240497253315</v>
      </c>
      <c r="T84" s="20">
        <v>4841.2596890854602</v>
      </c>
      <c r="U84" s="20">
        <v>4841.2596890854602</v>
      </c>
      <c r="V84" s="20">
        <v>8814.5073954779964</v>
      </c>
      <c r="W84" s="20">
        <v>8814.5113103565654</v>
      </c>
      <c r="X84" s="3">
        <v>0</v>
      </c>
      <c r="Y84" s="3">
        <v>67680.315000000002</v>
      </c>
    </row>
    <row r="85" spans="1:25" x14ac:dyDescent="0.25">
      <c r="A85" s="1">
        <v>325</v>
      </c>
      <c r="B85" s="1">
        <v>5.6</v>
      </c>
      <c r="C85" s="1" t="s">
        <v>1</v>
      </c>
      <c r="E85" s="1" t="s">
        <v>2</v>
      </c>
      <c r="F85" s="1" t="s">
        <v>1</v>
      </c>
      <c r="G85" s="1" t="s">
        <v>2</v>
      </c>
      <c r="H85" s="1" t="s">
        <v>2</v>
      </c>
      <c r="I85" s="1" t="s">
        <v>3</v>
      </c>
      <c r="J85" t="s">
        <v>4</v>
      </c>
      <c r="K85" t="s">
        <v>5</v>
      </c>
      <c r="M85" s="20">
        <v>3783.0329481764707</v>
      </c>
      <c r="N85" s="20">
        <v>7376.9146234107629</v>
      </c>
      <c r="O85" s="20">
        <v>3680.7885752249495</v>
      </c>
      <c r="P85" s="20">
        <v>7692.2240497253315</v>
      </c>
      <c r="Q85" s="20">
        <v>5071.7963348658377</v>
      </c>
      <c r="R85" s="20">
        <v>5071.7963348658377</v>
      </c>
      <c r="S85" s="20">
        <v>7692.2240497253315</v>
      </c>
      <c r="T85" s="20">
        <v>4841.2596890854602</v>
      </c>
      <c r="U85" s="20">
        <v>4841.2596890854602</v>
      </c>
      <c r="V85" s="20">
        <v>8814.5073954779964</v>
      </c>
      <c r="W85" s="20">
        <v>8814.5113103565654</v>
      </c>
      <c r="X85" s="3">
        <v>0</v>
      </c>
      <c r="Y85" s="3">
        <v>67680.315000000002</v>
      </c>
    </row>
    <row r="86" spans="1:25" x14ac:dyDescent="0.25">
      <c r="A86" s="1" t="s">
        <v>18</v>
      </c>
      <c r="B86" s="1">
        <v>5.6</v>
      </c>
      <c r="C86" s="1" t="s">
        <v>1</v>
      </c>
      <c r="E86" s="1" t="s">
        <v>2</v>
      </c>
      <c r="F86" s="1" t="s">
        <v>1</v>
      </c>
      <c r="G86" s="1" t="s">
        <v>2</v>
      </c>
      <c r="H86" s="1" t="s">
        <v>2</v>
      </c>
      <c r="I86" s="1" t="s">
        <v>3</v>
      </c>
      <c r="J86" t="s">
        <v>4</v>
      </c>
      <c r="K86" t="s">
        <v>5</v>
      </c>
      <c r="M86" s="20">
        <v>185.44279157727797</v>
      </c>
      <c r="N86" s="20">
        <v>361.61346193190019</v>
      </c>
      <c r="O86" s="20">
        <v>180.43081251102694</v>
      </c>
      <c r="P86" s="20">
        <v>377.06980635908491</v>
      </c>
      <c r="Q86" s="20">
        <v>248.61746739538421</v>
      </c>
      <c r="R86" s="20">
        <v>248.61746739538421</v>
      </c>
      <c r="S86" s="20">
        <v>377.06980635908491</v>
      </c>
      <c r="T86" s="20">
        <v>237.31665142575787</v>
      </c>
      <c r="U86" s="20">
        <v>237.31665142575787</v>
      </c>
      <c r="V86" s="20">
        <v>432.08369585676456</v>
      </c>
      <c r="W86" s="20">
        <v>432.08388776257675</v>
      </c>
      <c r="X86" s="3">
        <v>0</v>
      </c>
      <c r="Y86" s="3">
        <v>3317.6625000000004</v>
      </c>
    </row>
    <row r="87" spans="1:25" x14ac:dyDescent="0.25">
      <c r="A87" s="1" t="s">
        <v>19</v>
      </c>
      <c r="B87" s="1">
        <v>5.6</v>
      </c>
      <c r="C87" s="1" t="s">
        <v>1</v>
      </c>
      <c r="E87" s="1" t="s">
        <v>2</v>
      </c>
      <c r="F87" s="1" t="s">
        <v>1</v>
      </c>
      <c r="G87" s="1" t="s">
        <v>2</v>
      </c>
      <c r="H87" s="1" t="s">
        <v>2</v>
      </c>
      <c r="I87" s="1" t="s">
        <v>3</v>
      </c>
      <c r="J87" t="s">
        <v>4</v>
      </c>
      <c r="K87" t="s">
        <v>5</v>
      </c>
      <c r="M87" s="20">
        <v>6305.0549136274512</v>
      </c>
      <c r="N87" s="20">
        <v>12294.857705684606</v>
      </c>
      <c r="O87" s="20">
        <v>6134.6476253749161</v>
      </c>
      <c r="P87" s="20">
        <v>12820.373416208886</v>
      </c>
      <c r="Q87" s="20">
        <v>8452.9938914430641</v>
      </c>
      <c r="R87" s="20">
        <v>8452.9938914430641</v>
      </c>
      <c r="S87" s="20">
        <v>12820.373416208886</v>
      </c>
      <c r="T87" s="20">
        <v>8068.7661484757673</v>
      </c>
      <c r="U87" s="20">
        <v>8068.7661484757673</v>
      </c>
      <c r="V87" s="20">
        <v>14690.845659129995</v>
      </c>
      <c r="W87" s="20">
        <v>14690.852183927609</v>
      </c>
      <c r="X87" s="3">
        <v>0</v>
      </c>
      <c r="Y87" s="3">
        <v>112800.52500000001</v>
      </c>
    </row>
    <row r="88" spans="1:25" x14ac:dyDescent="0.25">
      <c r="A88" s="1">
        <v>331</v>
      </c>
      <c r="B88" s="1">
        <v>5.6</v>
      </c>
      <c r="C88" s="1" t="s">
        <v>1</v>
      </c>
      <c r="E88" s="1" t="s">
        <v>2</v>
      </c>
      <c r="F88" s="1" t="s">
        <v>1</v>
      </c>
      <c r="G88" s="1" t="s">
        <v>2</v>
      </c>
      <c r="H88" s="1" t="s">
        <v>2</v>
      </c>
      <c r="I88" s="1" t="s">
        <v>3</v>
      </c>
      <c r="J88" t="s">
        <v>4</v>
      </c>
      <c r="K88" t="s">
        <v>5</v>
      </c>
      <c r="M88" s="20">
        <v>741.77116630911189</v>
      </c>
      <c r="N88" s="20">
        <v>1446.4538477276008</v>
      </c>
      <c r="O88" s="20">
        <v>721.72325004410777</v>
      </c>
      <c r="P88" s="20">
        <v>1508.2792254363396</v>
      </c>
      <c r="Q88" s="20">
        <v>994.46986958153684</v>
      </c>
      <c r="R88" s="20">
        <v>994.46986958153684</v>
      </c>
      <c r="S88" s="20">
        <v>1508.2792254363396</v>
      </c>
      <c r="T88" s="20">
        <v>949.26660570303147</v>
      </c>
      <c r="U88" s="20">
        <v>949.26660570303147</v>
      </c>
      <c r="V88" s="20">
        <v>1728.3347834270583</v>
      </c>
      <c r="W88" s="20">
        <v>1728.335551050307</v>
      </c>
      <c r="X88" s="3">
        <v>0</v>
      </c>
      <c r="Y88" s="3">
        <v>13270.650000000001</v>
      </c>
    </row>
    <row r="89" spans="1:25" x14ac:dyDescent="0.25">
      <c r="A89" s="1">
        <v>334</v>
      </c>
      <c r="B89" s="1">
        <v>5.6</v>
      </c>
      <c r="C89" s="1" t="s">
        <v>1</v>
      </c>
      <c r="E89" s="1" t="s">
        <v>2</v>
      </c>
      <c r="F89" s="1" t="s">
        <v>1</v>
      </c>
      <c r="G89" s="1" t="s">
        <v>2</v>
      </c>
      <c r="H89" s="1" t="s">
        <v>2</v>
      </c>
      <c r="I89" s="1" t="s">
        <v>3</v>
      </c>
      <c r="J89" t="s">
        <v>4</v>
      </c>
      <c r="K89" t="s">
        <v>5</v>
      </c>
      <c r="M89" s="20">
        <v>815.94828294002298</v>
      </c>
      <c r="N89" s="20">
        <v>1591.0992325003606</v>
      </c>
      <c r="O89" s="20">
        <v>793.89557504851848</v>
      </c>
      <c r="P89" s="20">
        <v>1659.1071479799734</v>
      </c>
      <c r="Q89" s="20">
        <v>1093.9168565396906</v>
      </c>
      <c r="R89" s="20">
        <v>1093.9168565396906</v>
      </c>
      <c r="S89" s="20">
        <v>1659.1071479799734</v>
      </c>
      <c r="T89" s="20">
        <v>1044.1932662733345</v>
      </c>
      <c r="U89" s="20">
        <v>1044.1932662733345</v>
      </c>
      <c r="V89" s="20">
        <v>1901.1682617697638</v>
      </c>
      <c r="W89" s="20">
        <v>1901.1691061553374</v>
      </c>
      <c r="X89" s="3">
        <v>0</v>
      </c>
      <c r="Y89" s="3">
        <v>14597.715</v>
      </c>
    </row>
    <row r="90" spans="1:25" x14ac:dyDescent="0.25">
      <c r="A90" s="1">
        <v>338</v>
      </c>
      <c r="B90" s="1">
        <v>5.6</v>
      </c>
      <c r="C90" s="1" t="s">
        <v>1</v>
      </c>
      <c r="E90" s="1" t="s">
        <v>2</v>
      </c>
      <c r="F90" s="1" t="s">
        <v>1</v>
      </c>
      <c r="G90" s="1" t="s">
        <v>2</v>
      </c>
      <c r="H90" s="1" t="s">
        <v>2</v>
      </c>
      <c r="I90" s="1" t="s">
        <v>3</v>
      </c>
      <c r="J90" t="s">
        <v>4</v>
      </c>
      <c r="K90" t="s">
        <v>5</v>
      </c>
      <c r="M90" s="20">
        <v>296.70846652364469</v>
      </c>
      <c r="N90" s="20">
        <v>578.5815390910401</v>
      </c>
      <c r="O90" s="20">
        <v>288.68930001764306</v>
      </c>
      <c r="P90" s="20">
        <v>603.31169017453567</v>
      </c>
      <c r="Q90" s="20">
        <v>397.78794783261463</v>
      </c>
      <c r="R90" s="20">
        <v>397.78794783261463</v>
      </c>
      <c r="S90" s="20">
        <v>603.31169017453567</v>
      </c>
      <c r="T90" s="20">
        <v>379.70664228121251</v>
      </c>
      <c r="U90" s="20">
        <v>379.70664228121251</v>
      </c>
      <c r="V90" s="20">
        <v>691.3339133708231</v>
      </c>
      <c r="W90" s="20">
        <v>691.33422042012262</v>
      </c>
      <c r="X90" s="3">
        <v>0</v>
      </c>
      <c r="Y90" s="3">
        <v>5308.2599999999993</v>
      </c>
    </row>
    <row r="91" spans="1:25" x14ac:dyDescent="0.25">
      <c r="A91" s="1">
        <v>339</v>
      </c>
      <c r="B91" s="1">
        <v>5.6</v>
      </c>
      <c r="C91" s="1" t="s">
        <v>1</v>
      </c>
      <c r="E91" s="1" t="s">
        <v>2</v>
      </c>
      <c r="F91" s="1" t="s">
        <v>1</v>
      </c>
      <c r="G91" s="1" t="s">
        <v>2</v>
      </c>
      <c r="H91" s="1" t="s">
        <v>2</v>
      </c>
      <c r="I91" s="1" t="s">
        <v>3</v>
      </c>
      <c r="J91" t="s">
        <v>4</v>
      </c>
      <c r="K91" t="s">
        <v>5</v>
      </c>
      <c r="M91" s="20">
        <v>6305.0549136274512</v>
      </c>
      <c r="N91" s="20">
        <v>12294.857705684606</v>
      </c>
      <c r="O91" s="20">
        <v>6134.6476253749161</v>
      </c>
      <c r="P91" s="20">
        <v>12820.373416208886</v>
      </c>
      <c r="Q91" s="20">
        <v>8452.9938914430641</v>
      </c>
      <c r="R91" s="20">
        <v>8452.9938914430641</v>
      </c>
      <c r="S91" s="20">
        <v>12820.373416208886</v>
      </c>
      <c r="T91" s="20">
        <v>8068.7661484757673</v>
      </c>
      <c r="U91" s="20">
        <v>8068.7661484757673</v>
      </c>
      <c r="V91" s="20">
        <v>14690.845659129995</v>
      </c>
      <c r="W91" s="20">
        <v>14690.852183927609</v>
      </c>
      <c r="X91" s="3">
        <v>0</v>
      </c>
      <c r="Y91" s="3">
        <v>112800.52500000001</v>
      </c>
    </row>
    <row r="92" spans="1:25" x14ac:dyDescent="0.25">
      <c r="A92" s="1">
        <v>341</v>
      </c>
      <c r="B92" s="1">
        <v>5.6</v>
      </c>
      <c r="C92" s="1" t="s">
        <v>1</v>
      </c>
      <c r="E92" s="1" t="s">
        <v>2</v>
      </c>
      <c r="F92" s="1" t="s">
        <v>1</v>
      </c>
      <c r="G92" s="1" t="s">
        <v>2</v>
      </c>
      <c r="H92" s="1" t="s">
        <v>2</v>
      </c>
      <c r="I92" s="1" t="s">
        <v>3</v>
      </c>
      <c r="J92" t="s">
        <v>4</v>
      </c>
      <c r="K92" t="s">
        <v>5</v>
      </c>
      <c r="M92" s="20">
        <v>6305.0549136274512</v>
      </c>
      <c r="N92" s="20">
        <v>12294.857705684606</v>
      </c>
      <c r="O92" s="20">
        <v>6134.6476253749161</v>
      </c>
      <c r="P92" s="20">
        <v>12820.373416208886</v>
      </c>
      <c r="Q92" s="20">
        <v>8452.9938914430641</v>
      </c>
      <c r="R92" s="20">
        <v>8452.9938914430641</v>
      </c>
      <c r="S92" s="20">
        <v>12820.373416208886</v>
      </c>
      <c r="T92" s="20">
        <v>8068.7661484757673</v>
      </c>
      <c r="U92" s="20">
        <v>8068.7661484757673</v>
      </c>
      <c r="V92" s="20">
        <v>14690.845659129995</v>
      </c>
      <c r="W92" s="20">
        <v>14690.852183927609</v>
      </c>
      <c r="X92" s="3">
        <v>0</v>
      </c>
      <c r="Y92" s="3">
        <v>112800.52500000001</v>
      </c>
    </row>
    <row r="93" spans="1:25" x14ac:dyDescent="0.25">
      <c r="A93" s="1">
        <v>351</v>
      </c>
      <c r="B93" s="1">
        <v>5.6</v>
      </c>
      <c r="C93" s="1" t="s">
        <v>1</v>
      </c>
      <c r="E93" s="1" t="s">
        <v>2</v>
      </c>
      <c r="F93" s="1" t="s">
        <v>1</v>
      </c>
      <c r="G93" s="1" t="s">
        <v>2</v>
      </c>
      <c r="H93" s="1" t="s">
        <v>2</v>
      </c>
      <c r="I93" s="1" t="s">
        <v>3</v>
      </c>
      <c r="J93" t="s">
        <v>4</v>
      </c>
      <c r="K93" t="s">
        <v>5</v>
      </c>
      <c r="M93" s="20">
        <v>222.53134989273354</v>
      </c>
      <c r="N93" s="20">
        <v>433.9361543182801</v>
      </c>
      <c r="O93" s="20">
        <v>216.5169750132323</v>
      </c>
      <c r="P93" s="20">
        <v>452.48376763090181</v>
      </c>
      <c r="Q93" s="20">
        <v>298.34096087446102</v>
      </c>
      <c r="R93" s="20">
        <v>298.34096087446102</v>
      </c>
      <c r="S93" s="20">
        <v>452.48376763090181</v>
      </c>
      <c r="T93" s="20">
        <v>284.7799817109094</v>
      </c>
      <c r="U93" s="20">
        <v>284.7799817109094</v>
      </c>
      <c r="V93" s="20">
        <v>518.50043502811741</v>
      </c>
      <c r="W93" s="20">
        <v>518.50066531509196</v>
      </c>
      <c r="X93" s="3">
        <v>0</v>
      </c>
      <c r="Y93" s="3">
        <v>3981.1949999999997</v>
      </c>
    </row>
    <row r="94" spans="1:25" x14ac:dyDescent="0.25">
      <c r="A94" s="1">
        <v>355</v>
      </c>
      <c r="B94" s="1">
        <v>5.6</v>
      </c>
      <c r="C94" s="1" t="s">
        <v>1</v>
      </c>
      <c r="E94" s="1" t="s">
        <v>2</v>
      </c>
      <c r="F94" s="1" t="s">
        <v>1</v>
      </c>
      <c r="G94" s="1" t="s">
        <v>2</v>
      </c>
      <c r="H94" s="1" t="s">
        <v>2</v>
      </c>
      <c r="I94" s="1" t="s">
        <v>3</v>
      </c>
      <c r="J94" t="s">
        <v>4</v>
      </c>
      <c r="K94" t="s">
        <v>5</v>
      </c>
      <c r="M94" s="20">
        <v>14279.094951450403</v>
      </c>
      <c r="N94" s="20">
        <v>27844.236568756311</v>
      </c>
      <c r="O94" s="20">
        <v>13893.172563349073</v>
      </c>
      <c r="P94" s="20">
        <v>29034.375089649533</v>
      </c>
      <c r="Q94" s="20">
        <v>19143.544989444585</v>
      </c>
      <c r="R94" s="20">
        <v>19143.544989444585</v>
      </c>
      <c r="S94" s="20">
        <v>29034.375089649533</v>
      </c>
      <c r="T94" s="20">
        <v>18273.382159783356</v>
      </c>
      <c r="U94" s="20">
        <v>18273.382159783356</v>
      </c>
      <c r="V94" s="20">
        <v>33270.44458097087</v>
      </c>
      <c r="W94" s="20">
        <v>33270.459357718406</v>
      </c>
      <c r="X94" s="3">
        <v>0</v>
      </c>
      <c r="Y94" s="3">
        <v>255460.01250000001</v>
      </c>
    </row>
    <row r="95" spans="1:25" x14ac:dyDescent="0.25">
      <c r="A95" s="1" t="s">
        <v>20</v>
      </c>
      <c r="B95" s="1">
        <v>5.6</v>
      </c>
      <c r="C95" s="1" t="s">
        <v>1</v>
      </c>
      <c r="E95" s="1" t="s">
        <v>2</v>
      </c>
      <c r="F95" s="1" t="s">
        <v>1</v>
      </c>
      <c r="G95" s="1" t="s">
        <v>2</v>
      </c>
      <c r="H95" s="1" t="s">
        <v>2</v>
      </c>
      <c r="I95" s="1" t="s">
        <v>3</v>
      </c>
      <c r="J95" t="s">
        <v>4</v>
      </c>
      <c r="K95" t="s">
        <v>5</v>
      </c>
      <c r="M95" s="20">
        <v>17431.622408264127</v>
      </c>
      <c r="N95" s="20">
        <v>33991.665421598613</v>
      </c>
      <c r="O95" s="20">
        <v>16960.496376036532</v>
      </c>
      <c r="P95" s="20">
        <v>35444.56179775398</v>
      </c>
      <c r="Q95" s="20">
        <v>23370.041935166115</v>
      </c>
      <c r="R95" s="20">
        <v>23370.041935166115</v>
      </c>
      <c r="S95" s="20">
        <v>35444.56179775398</v>
      </c>
      <c r="T95" s="20">
        <v>22307.765234021241</v>
      </c>
      <c r="U95" s="20">
        <v>22307.765234021241</v>
      </c>
      <c r="V95" s="20">
        <v>40615.867410535866</v>
      </c>
      <c r="W95" s="20">
        <v>40615.88544968221</v>
      </c>
      <c r="X95" s="3">
        <v>0</v>
      </c>
      <c r="Y95" s="3">
        <v>311860.27499999997</v>
      </c>
    </row>
    <row r="96" spans="1:25" x14ac:dyDescent="0.25">
      <c r="A96" s="1">
        <v>371</v>
      </c>
      <c r="B96" s="1">
        <v>5.6</v>
      </c>
      <c r="C96" s="1" t="s">
        <v>1</v>
      </c>
      <c r="E96" s="1" t="s">
        <v>2</v>
      </c>
      <c r="F96" s="1" t="s">
        <v>1</v>
      </c>
      <c r="G96" s="1" t="s">
        <v>2</v>
      </c>
      <c r="H96" s="1" t="s">
        <v>2</v>
      </c>
      <c r="I96" s="1" t="s">
        <v>3</v>
      </c>
      <c r="J96" t="s">
        <v>4</v>
      </c>
      <c r="K96" t="s">
        <v>5</v>
      </c>
      <c r="M96" s="20">
        <v>16578.585567008646</v>
      </c>
      <c r="N96" s="20">
        <v>32328.243496711868</v>
      </c>
      <c r="O96" s="20">
        <v>16130.514638485805</v>
      </c>
      <c r="P96" s="20">
        <v>33710.04068850218</v>
      </c>
      <c r="Q96" s="20">
        <v>22226.401585147345</v>
      </c>
      <c r="R96" s="20">
        <v>22226.401585147345</v>
      </c>
      <c r="S96" s="20">
        <v>33710.04068850218</v>
      </c>
      <c r="T96" s="20">
        <v>21216.108637462748</v>
      </c>
      <c r="U96" s="20">
        <v>21216.108637462748</v>
      </c>
      <c r="V96" s="20">
        <v>38628.282409594744</v>
      </c>
      <c r="W96" s="20">
        <v>38628.299565974354</v>
      </c>
      <c r="X96" s="3">
        <v>0</v>
      </c>
      <c r="Y96" s="3">
        <v>296599.02749999991</v>
      </c>
    </row>
    <row r="97" spans="1:27" x14ac:dyDescent="0.25">
      <c r="A97" s="1">
        <v>372</v>
      </c>
      <c r="B97" s="1">
        <v>5.6</v>
      </c>
      <c r="C97" s="1" t="s">
        <v>1</v>
      </c>
      <c r="E97" s="1" t="s">
        <v>2</v>
      </c>
      <c r="F97" s="1" t="s">
        <v>1</v>
      </c>
      <c r="G97" s="1" t="s">
        <v>2</v>
      </c>
      <c r="H97" s="1" t="s">
        <v>2</v>
      </c>
      <c r="I97" s="1" t="s">
        <v>3</v>
      </c>
      <c r="J97" t="s">
        <v>4</v>
      </c>
      <c r="K97" t="s">
        <v>5</v>
      </c>
      <c r="M97" s="20">
        <v>7899.8629211920406</v>
      </c>
      <c r="N97" s="20">
        <v>15404.733478298944</v>
      </c>
      <c r="O97" s="20">
        <v>7686.3526129697466</v>
      </c>
      <c r="P97" s="20">
        <v>16063.173750897013</v>
      </c>
      <c r="Q97" s="20">
        <v>10591.104111043365</v>
      </c>
      <c r="R97" s="20">
        <v>10591.104111043365</v>
      </c>
      <c r="S97" s="20">
        <v>16063.173750897013</v>
      </c>
      <c r="T97" s="20">
        <v>10109.689350737284</v>
      </c>
      <c r="U97" s="20">
        <v>10109.689350737284</v>
      </c>
      <c r="V97" s="20">
        <v>18406.765443498167</v>
      </c>
      <c r="W97" s="20">
        <v>18406.773618685766</v>
      </c>
      <c r="X97" s="3">
        <v>0</v>
      </c>
      <c r="Y97" s="3">
        <v>141332.42249999999</v>
      </c>
    </row>
    <row r="98" spans="1:27" x14ac:dyDescent="0.25">
      <c r="A98" s="1">
        <v>375</v>
      </c>
      <c r="B98" s="1">
        <v>5.6</v>
      </c>
      <c r="C98" s="1" t="s">
        <v>1</v>
      </c>
      <c r="E98" s="1" t="s">
        <v>2</v>
      </c>
      <c r="F98" s="1" t="s">
        <v>1</v>
      </c>
      <c r="G98" s="1" t="s">
        <v>2</v>
      </c>
      <c r="H98" s="1" t="s">
        <v>2</v>
      </c>
      <c r="I98" s="1" t="s">
        <v>3</v>
      </c>
      <c r="J98" t="s">
        <v>4</v>
      </c>
      <c r="K98" t="s">
        <v>5</v>
      </c>
      <c r="M98" s="20">
        <v>21140.478239809687</v>
      </c>
      <c r="N98" s="20">
        <v>41223.93466023662</v>
      </c>
      <c r="O98" s="20">
        <v>20569.112626257072</v>
      </c>
      <c r="P98" s="20">
        <v>42985.957924935676</v>
      </c>
      <c r="Q98" s="20">
        <v>28342.391283073801</v>
      </c>
      <c r="R98" s="20">
        <v>28342.391283073801</v>
      </c>
      <c r="S98" s="20">
        <v>42985.957924935676</v>
      </c>
      <c r="T98" s="20">
        <v>27054.098262536398</v>
      </c>
      <c r="U98" s="20">
        <v>27054.098262536398</v>
      </c>
      <c r="V98" s="20">
        <v>49257.541327671155</v>
      </c>
      <c r="W98" s="20">
        <v>49257.563204933744</v>
      </c>
      <c r="X98" s="3">
        <v>0</v>
      </c>
      <c r="Y98" s="3">
        <v>378213.52500000002</v>
      </c>
    </row>
    <row r="99" spans="1:27" x14ac:dyDescent="0.25">
      <c r="A99" s="1">
        <v>382</v>
      </c>
      <c r="B99" s="1">
        <v>5.6</v>
      </c>
      <c r="C99" s="1" t="s">
        <v>1</v>
      </c>
      <c r="E99" s="1" t="s">
        <v>2</v>
      </c>
      <c r="F99" s="1" t="s">
        <v>1</v>
      </c>
      <c r="G99" s="1" t="s">
        <v>2</v>
      </c>
      <c r="H99" s="1" t="s">
        <v>2</v>
      </c>
      <c r="I99" s="1" t="s">
        <v>3</v>
      </c>
      <c r="J99" t="s">
        <v>4</v>
      </c>
      <c r="K99" t="s">
        <v>5</v>
      </c>
      <c r="M99" s="20">
        <v>19582.758790560554</v>
      </c>
      <c r="N99" s="20">
        <v>38186.38158000866</v>
      </c>
      <c r="O99" s="20">
        <v>19053.493801164444</v>
      </c>
      <c r="P99" s="20">
        <v>39818.571551519366</v>
      </c>
      <c r="Q99" s="20">
        <v>26254.004556952572</v>
      </c>
      <c r="R99" s="20">
        <v>26254.004556952572</v>
      </c>
      <c r="S99" s="20">
        <v>39818.571551519366</v>
      </c>
      <c r="T99" s="20">
        <v>25060.638390560031</v>
      </c>
      <c r="U99" s="20">
        <v>25060.638390560031</v>
      </c>
      <c r="V99" s="20">
        <v>45628.038282474336</v>
      </c>
      <c r="W99" s="20">
        <v>45628.058547728098</v>
      </c>
      <c r="X99" s="3">
        <v>0</v>
      </c>
      <c r="Y99" s="3">
        <v>350345.16000000003</v>
      </c>
    </row>
    <row r="100" spans="1:27" x14ac:dyDescent="0.25">
      <c r="A100" s="1">
        <v>392</v>
      </c>
      <c r="B100" s="1">
        <v>5.6</v>
      </c>
      <c r="C100" s="1" t="s">
        <v>1</v>
      </c>
      <c r="E100" s="1" t="s">
        <v>2</v>
      </c>
      <c r="F100" s="1" t="s">
        <v>1</v>
      </c>
      <c r="G100" s="1" t="s">
        <v>2</v>
      </c>
      <c r="H100" s="1" t="s">
        <v>2</v>
      </c>
      <c r="I100" s="1" t="s">
        <v>3</v>
      </c>
      <c r="J100" t="s">
        <v>4</v>
      </c>
      <c r="K100" t="s">
        <v>5</v>
      </c>
      <c r="M100" s="20">
        <v>2522.0219654509797</v>
      </c>
      <c r="N100" s="20">
        <v>4917.9430822738404</v>
      </c>
      <c r="O100" s="20">
        <v>2453.8590501499657</v>
      </c>
      <c r="P100" s="20">
        <v>5128.1493664835534</v>
      </c>
      <c r="Q100" s="20">
        <v>3381.1975565772245</v>
      </c>
      <c r="R100" s="20">
        <v>3381.1975565772245</v>
      </c>
      <c r="S100" s="20">
        <v>5128.1493664835534</v>
      </c>
      <c r="T100" s="20">
        <v>3227.5064593903062</v>
      </c>
      <c r="U100" s="20">
        <v>3227.5064593903062</v>
      </c>
      <c r="V100" s="20">
        <v>5876.3382636519964</v>
      </c>
      <c r="W100" s="20">
        <v>5876.3408735710418</v>
      </c>
      <c r="X100" s="3">
        <v>0</v>
      </c>
      <c r="Y100" s="3">
        <v>45120.209999999992</v>
      </c>
    </row>
    <row r="102" spans="1:27" x14ac:dyDescent="0.25">
      <c r="L102">
        <v>1.01</v>
      </c>
      <c r="M102" s="19">
        <f>SUM(M1:M9,M11:M46)</f>
        <v>11112482.433583843</v>
      </c>
      <c r="N102" s="19">
        <f t="shared" ref="N102:Y102" si="0">SUM(N1:N46)</f>
        <v>21669550.437274761</v>
      </c>
      <c r="O102" s="19">
        <f t="shared" si="0"/>
        <v>10814553.622274732</v>
      </c>
      <c r="P102" s="19">
        <f t="shared" si="0"/>
        <v>22595775.447274711</v>
      </c>
      <c r="Q102" s="19">
        <f t="shared" si="0"/>
        <v>14898239.437274735</v>
      </c>
      <c r="R102" s="19">
        <f t="shared" si="0"/>
        <v>14898239.437274735</v>
      </c>
      <c r="S102" s="19">
        <f t="shared" si="0"/>
        <v>22595775.447274711</v>
      </c>
      <c r="T102" s="19">
        <f t="shared" si="0"/>
        <v>14221035.437274732</v>
      </c>
      <c r="U102" s="19">
        <f t="shared" si="0"/>
        <v>14221035.437274732</v>
      </c>
      <c r="V102" s="19">
        <f t="shared" si="0"/>
        <v>25892495.437274761</v>
      </c>
      <c r="W102" s="19">
        <f t="shared" si="0"/>
        <v>25892506.9272747</v>
      </c>
      <c r="X102" s="2">
        <f t="shared" si="0"/>
        <v>0</v>
      </c>
      <c r="Y102" s="2">
        <f t="shared" si="0"/>
        <v>198811689.48502207</v>
      </c>
    </row>
    <row r="103" spans="1:27" x14ac:dyDescent="0.25">
      <c r="L103">
        <v>4.03</v>
      </c>
      <c r="M103" s="19">
        <f>SUM(M47:M55)+M10</f>
        <v>575000.50297424721</v>
      </c>
      <c r="N103" s="19">
        <f t="shared" ref="N103:Y103" si="1">SUM(N47:N55)</f>
        <v>1150000</v>
      </c>
      <c r="O103" s="19">
        <f t="shared" si="1"/>
        <v>575000</v>
      </c>
      <c r="P103" s="19">
        <f t="shared" si="1"/>
        <v>1150000</v>
      </c>
      <c r="Q103" s="19">
        <f t="shared" si="1"/>
        <v>805000.00000000012</v>
      </c>
      <c r="R103" s="19">
        <f t="shared" si="1"/>
        <v>805000.00000000012</v>
      </c>
      <c r="S103" s="19">
        <f t="shared" si="1"/>
        <v>1035000</v>
      </c>
      <c r="T103" s="19">
        <f t="shared" si="1"/>
        <v>805000.00000000012</v>
      </c>
      <c r="U103" s="19">
        <f t="shared" si="1"/>
        <v>805000.00000000012</v>
      </c>
      <c r="V103" s="19">
        <f t="shared" si="1"/>
        <v>1265000.0000000002</v>
      </c>
      <c r="W103" s="19">
        <f t="shared" si="1"/>
        <v>1495000</v>
      </c>
      <c r="X103" s="2">
        <f t="shared" si="1"/>
        <v>1035000</v>
      </c>
      <c r="Y103" s="2">
        <f t="shared" si="1"/>
        <v>11500000.000000002</v>
      </c>
    </row>
    <row r="104" spans="1:27" x14ac:dyDescent="0.25">
      <c r="L104">
        <v>5.6</v>
      </c>
      <c r="M104" s="19">
        <f>SUM(M56:M100)</f>
        <v>11117215.17</v>
      </c>
      <c r="N104" s="19">
        <f t="shared" ref="N104:Y104" si="2">SUM(N56:N100)</f>
        <v>21678569.850000035</v>
      </c>
      <c r="O104" s="19">
        <f t="shared" si="2"/>
        <v>10816749.25</v>
      </c>
      <c r="P104" s="19">
        <f t="shared" si="2"/>
        <v>22605171.229999974</v>
      </c>
      <c r="Q104" s="19">
        <f t="shared" si="2"/>
        <v>14904508.870000001</v>
      </c>
      <c r="R104" s="19">
        <f t="shared" si="2"/>
        <v>14904508.870000001</v>
      </c>
      <c r="S104" s="19">
        <f t="shared" si="2"/>
        <v>22605171.229999974</v>
      </c>
      <c r="T104" s="19">
        <f t="shared" si="2"/>
        <v>14227030.609999999</v>
      </c>
      <c r="U104" s="19">
        <f t="shared" si="2"/>
        <v>14227030.609999999</v>
      </c>
      <c r="V104" s="19">
        <f t="shared" si="2"/>
        <v>25862859.780000027</v>
      </c>
      <c r="W104" s="19">
        <f t="shared" si="2"/>
        <v>25862874.049999967</v>
      </c>
      <c r="X104" s="2">
        <f t="shared" si="2"/>
        <v>0</v>
      </c>
      <c r="Y104" s="2">
        <f t="shared" si="2"/>
        <v>198811689.5</v>
      </c>
    </row>
    <row r="106" spans="1:27" x14ac:dyDescent="0.25">
      <c r="M106" s="19" t="s">
        <v>26</v>
      </c>
    </row>
    <row r="107" spans="1:27" x14ac:dyDescent="0.25">
      <c r="A107" s="1" t="s">
        <v>22</v>
      </c>
      <c r="M107" s="19">
        <f>SUM(M56:M65)</f>
        <v>10375444.003690889</v>
      </c>
      <c r="N107" s="19">
        <f t="shared" ref="N107:X107" si="3">SUM(N56:N65)</f>
        <v>20232116.002272431</v>
      </c>
      <c r="O107" s="19">
        <f t="shared" si="3"/>
        <v>10095025.999955889</v>
      </c>
      <c r="P107" s="19">
        <f t="shared" si="3"/>
        <v>21096892.004563641</v>
      </c>
      <c r="Q107" s="19">
        <f t="shared" si="3"/>
        <v>13910039.000418466</v>
      </c>
      <c r="R107" s="19">
        <f t="shared" si="3"/>
        <v>13910039.000418466</v>
      </c>
      <c r="S107" s="19">
        <f t="shared" si="3"/>
        <v>21096892.004563641</v>
      </c>
      <c r="T107" s="19">
        <f t="shared" si="3"/>
        <v>13277764.004296968</v>
      </c>
      <c r="U107" s="19">
        <f t="shared" si="3"/>
        <v>13277764.004296968</v>
      </c>
      <c r="V107" s="19">
        <f t="shared" si="3"/>
        <v>24134524.996572964</v>
      </c>
      <c r="W107" s="19">
        <f t="shared" si="3"/>
        <v>24134538.498949658</v>
      </c>
      <c r="X107" s="2">
        <f t="shared" si="3"/>
        <v>0</v>
      </c>
      <c r="Y107" s="2">
        <f>SUM(M107:X107)</f>
        <v>185541039.51999998</v>
      </c>
      <c r="AA107" s="14">
        <f>Z107-Y107</f>
        <v>-185541039.51999998</v>
      </c>
    </row>
    <row r="108" spans="1:27" x14ac:dyDescent="0.25">
      <c r="A108" s="1" t="s">
        <v>23</v>
      </c>
      <c r="M108" s="19">
        <f>SUM(M66:M78)</f>
        <v>370885.58315455599</v>
      </c>
      <c r="N108" s="19">
        <f t="shared" ref="N108:X108" si="4">SUM(N66:N78)</f>
        <v>723226.92386380013</v>
      </c>
      <c r="O108" s="19">
        <f t="shared" si="4"/>
        <v>360861.62502205389</v>
      </c>
      <c r="P108" s="19">
        <f t="shared" si="4"/>
        <v>754139.61271816981</v>
      </c>
      <c r="Q108" s="19">
        <f t="shared" si="4"/>
        <v>497234.93479076843</v>
      </c>
      <c r="R108" s="19">
        <f t="shared" si="4"/>
        <v>497234.93479076843</v>
      </c>
      <c r="S108" s="19">
        <f t="shared" si="4"/>
        <v>754139.61271816981</v>
      </c>
      <c r="T108" s="19">
        <f t="shared" si="4"/>
        <v>474633.30285151571</v>
      </c>
      <c r="U108" s="19">
        <f t="shared" si="4"/>
        <v>474633.30285151571</v>
      </c>
      <c r="V108" s="19">
        <f t="shared" si="4"/>
        <v>864167.39171352901</v>
      </c>
      <c r="W108" s="19">
        <f t="shared" si="4"/>
        <v>864167.77552515338</v>
      </c>
      <c r="X108" s="2">
        <f t="shared" si="4"/>
        <v>0</v>
      </c>
      <c r="Y108" s="2">
        <f>SUM(M108:X108)</f>
        <v>6635325.0000000009</v>
      </c>
      <c r="Z108" s="13"/>
      <c r="AA108" s="14">
        <f>Z108-Y108</f>
        <v>-6635325.0000000009</v>
      </c>
    </row>
    <row r="109" spans="1:27" x14ac:dyDescent="0.25">
      <c r="A109" s="1" t="s">
        <v>24</v>
      </c>
      <c r="M109" s="19">
        <f>SUM(M79:M100)</f>
        <v>370885.58315455588</v>
      </c>
      <c r="N109" s="19">
        <f t="shared" ref="N109:X109" si="5">SUM(N79:N100)</f>
        <v>723226.92386380013</v>
      </c>
      <c r="O109" s="19">
        <f t="shared" si="5"/>
        <v>360861.62502205395</v>
      </c>
      <c r="P109" s="19">
        <f t="shared" si="5"/>
        <v>754139.61271816969</v>
      </c>
      <c r="Q109" s="19">
        <f t="shared" si="5"/>
        <v>497234.93479076843</v>
      </c>
      <c r="R109" s="19">
        <f t="shared" si="5"/>
        <v>497234.93479076843</v>
      </c>
      <c r="S109" s="19">
        <f t="shared" si="5"/>
        <v>754139.61271816969</v>
      </c>
      <c r="T109" s="19">
        <f t="shared" si="5"/>
        <v>474633.30285151565</v>
      </c>
      <c r="U109" s="19">
        <f t="shared" si="5"/>
        <v>474633.30285151565</v>
      </c>
      <c r="V109" s="19">
        <f t="shared" si="5"/>
        <v>864167.39171352913</v>
      </c>
      <c r="W109" s="19">
        <f t="shared" si="5"/>
        <v>864167.7755251535</v>
      </c>
      <c r="X109" s="2">
        <f t="shared" si="5"/>
        <v>0</v>
      </c>
      <c r="Y109" s="2">
        <f>SUM(M109:X109)</f>
        <v>6635325.0000000009</v>
      </c>
      <c r="Z109" s="13"/>
      <c r="AA109" s="14">
        <f>Z109-Y109</f>
        <v>-6635325.0000000009</v>
      </c>
    </row>
    <row r="110" spans="1:27" x14ac:dyDescent="0.25">
      <c r="M110" s="19">
        <f>SUM(M107:M109)</f>
        <v>11117215.17</v>
      </c>
      <c r="N110" s="19">
        <f t="shared" ref="N110:X110" si="6">SUM(N107:N109)</f>
        <v>21678569.850000028</v>
      </c>
      <c r="O110" s="19">
        <f t="shared" si="6"/>
        <v>10816749.249999996</v>
      </c>
      <c r="P110" s="19">
        <f t="shared" si="6"/>
        <v>22605171.229999978</v>
      </c>
      <c r="Q110" s="19">
        <f t="shared" si="6"/>
        <v>14904508.870000001</v>
      </c>
      <c r="R110" s="19">
        <f t="shared" si="6"/>
        <v>14904508.870000001</v>
      </c>
      <c r="S110" s="19">
        <f t="shared" si="6"/>
        <v>22605171.229999978</v>
      </c>
      <c r="T110" s="19">
        <f t="shared" si="6"/>
        <v>14227030.609999998</v>
      </c>
      <c r="U110" s="19">
        <f t="shared" si="6"/>
        <v>14227030.609999998</v>
      </c>
      <c r="V110" s="19">
        <f t="shared" si="6"/>
        <v>25862859.780000024</v>
      </c>
      <c r="W110" s="19">
        <f t="shared" si="6"/>
        <v>25862874.049999963</v>
      </c>
      <c r="X110" s="2">
        <f t="shared" si="6"/>
        <v>0</v>
      </c>
      <c r="Y110" s="2">
        <f>SUM(Y107:Y109)</f>
        <v>198811689.51999998</v>
      </c>
    </row>
    <row r="111" spans="1:27" x14ac:dyDescent="0.25">
      <c r="Y111" s="2">
        <f>Y110-Y104</f>
        <v>1.9999980926513672E-2</v>
      </c>
    </row>
    <row r="112" spans="1:27" x14ac:dyDescent="0.25">
      <c r="M112" s="19" t="s">
        <v>27</v>
      </c>
      <c r="N112" s="24"/>
    </row>
    <row r="113" spans="1:28" x14ac:dyDescent="0.25">
      <c r="A113" s="1" t="s">
        <v>22</v>
      </c>
      <c r="M113" s="19">
        <f t="shared" ref="M113:X113" si="7">SUM(M1:M9,M11)</f>
        <v>10375443.999999998</v>
      </c>
      <c r="N113" s="19">
        <f t="shared" si="7"/>
        <v>20232116.002272431</v>
      </c>
      <c r="O113" s="19">
        <f t="shared" si="7"/>
        <v>10095025.999955889</v>
      </c>
      <c r="P113" s="19">
        <f t="shared" si="7"/>
        <v>21096892.004563641</v>
      </c>
      <c r="Q113" s="19">
        <f t="shared" si="7"/>
        <v>13910039.000418466</v>
      </c>
      <c r="R113" s="19">
        <f t="shared" si="7"/>
        <v>13910039.000418466</v>
      </c>
      <c r="S113" s="19">
        <f t="shared" si="7"/>
        <v>21096892.004563641</v>
      </c>
      <c r="T113" s="19">
        <f t="shared" si="7"/>
        <v>13277764.004296968</v>
      </c>
      <c r="U113" s="19">
        <f t="shared" si="7"/>
        <v>13277764.004296968</v>
      </c>
      <c r="V113" s="19">
        <f t="shared" si="7"/>
        <v>24134524.996572964</v>
      </c>
      <c r="W113" s="19">
        <f t="shared" si="7"/>
        <v>24134538.498949658</v>
      </c>
      <c r="X113" s="10">
        <f t="shared" si="7"/>
        <v>0</v>
      </c>
      <c r="Y113" s="10">
        <f>SUM(M113:X113)</f>
        <v>185541039.51630911</v>
      </c>
      <c r="Z113" s="15"/>
      <c r="AA113" s="15"/>
    </row>
    <row r="114" spans="1:28" x14ac:dyDescent="0.25">
      <c r="A114" s="1" t="s">
        <v>23</v>
      </c>
      <c r="M114" s="19">
        <f>SUM(M12:M24)</f>
        <v>368628.99542928848</v>
      </c>
      <c r="N114" s="19">
        <f t="shared" ref="N114:X114" si="8">SUM(N12:N24)</f>
        <v>718826.99613853253</v>
      </c>
      <c r="O114" s="19">
        <f t="shared" si="8"/>
        <v>358665.99729678634</v>
      </c>
      <c r="P114" s="19">
        <f t="shared" si="8"/>
        <v>749551.50499290228</v>
      </c>
      <c r="Q114" s="19">
        <f t="shared" si="8"/>
        <v>494209.997065501</v>
      </c>
      <c r="R114" s="19">
        <f t="shared" si="8"/>
        <v>494209.997065501</v>
      </c>
      <c r="S114" s="19">
        <f t="shared" si="8"/>
        <v>749551.50499290228</v>
      </c>
      <c r="T114" s="19">
        <f t="shared" si="8"/>
        <v>471745.49512624822</v>
      </c>
      <c r="U114" s="19">
        <f t="shared" si="8"/>
        <v>471745.49512624822</v>
      </c>
      <c r="V114" s="19">
        <f t="shared" si="8"/>
        <v>879095.00398826168</v>
      </c>
      <c r="W114" s="19">
        <f t="shared" si="8"/>
        <v>879093.99779988581</v>
      </c>
      <c r="X114" s="10">
        <f t="shared" si="8"/>
        <v>0</v>
      </c>
      <c r="Y114" s="10">
        <f>SUM(M114:X114)</f>
        <v>6635324.9850220568</v>
      </c>
      <c r="Z114" s="16"/>
      <c r="AA114" s="17">
        <f t="shared" ref="AA114" si="9">Z114-Y114</f>
        <v>-6635324.9850220568</v>
      </c>
      <c r="AB114" s="14">
        <f>AA114/11</f>
        <v>-603211.36227473244</v>
      </c>
    </row>
    <row r="115" spans="1:28" x14ac:dyDescent="0.25">
      <c r="A115" s="1" t="s">
        <v>24</v>
      </c>
      <c r="M115" s="19">
        <f>SUM(M25:M46)</f>
        <v>368409.43815455586</v>
      </c>
      <c r="N115" s="19">
        <f t="shared" ref="N115:X115" si="10">SUM(N25:N46)</f>
        <v>718607.43886380026</v>
      </c>
      <c r="O115" s="19">
        <f t="shared" si="10"/>
        <v>360861.62502205395</v>
      </c>
      <c r="P115" s="19">
        <f t="shared" si="10"/>
        <v>749331.93771816965</v>
      </c>
      <c r="Q115" s="19">
        <f t="shared" si="10"/>
        <v>493990.43979076837</v>
      </c>
      <c r="R115" s="19">
        <f t="shared" si="10"/>
        <v>493990.43979076837</v>
      </c>
      <c r="S115" s="19">
        <f t="shared" si="10"/>
        <v>749331.93771816965</v>
      </c>
      <c r="T115" s="19">
        <f t="shared" si="10"/>
        <v>471525.93785151554</v>
      </c>
      <c r="U115" s="19">
        <f t="shared" si="10"/>
        <v>471525.93785151554</v>
      </c>
      <c r="V115" s="19">
        <f t="shared" si="10"/>
        <v>878875.43671352905</v>
      </c>
      <c r="W115" s="19">
        <f t="shared" si="10"/>
        <v>878874.43052515341</v>
      </c>
      <c r="X115" s="2">
        <f t="shared" si="10"/>
        <v>0</v>
      </c>
      <c r="Y115" s="2">
        <f>SUM(M115:X115)</f>
        <v>6635325</v>
      </c>
      <c r="Z115" s="13"/>
      <c r="AA115" s="14">
        <f>Y115-Z115</f>
        <v>6635325</v>
      </c>
      <c r="AB115" s="14">
        <f>AA115/10</f>
        <v>663532.5</v>
      </c>
    </row>
    <row r="116" spans="1:28" x14ac:dyDescent="0.25">
      <c r="N116" s="25"/>
    </row>
    <row r="118" spans="1:28" x14ac:dyDescent="0.25">
      <c r="M118" s="19">
        <v>368629</v>
      </c>
      <c r="N118" s="19">
        <v>718827</v>
      </c>
      <c r="O118" s="19">
        <v>358666</v>
      </c>
      <c r="P118" s="19">
        <v>749551.5</v>
      </c>
      <c r="Q118" s="19">
        <v>494210</v>
      </c>
      <c r="R118" s="19">
        <v>494210</v>
      </c>
      <c r="S118" s="19">
        <v>749551.5</v>
      </c>
      <c r="T118" s="19">
        <v>471745.5</v>
      </c>
      <c r="U118" s="19">
        <v>471745.5</v>
      </c>
      <c r="V118" s="19">
        <v>879095</v>
      </c>
      <c r="W118" s="19">
        <v>879094</v>
      </c>
      <c r="Y118" s="10">
        <f>SUM(M118:X118)</f>
        <v>6635325</v>
      </c>
    </row>
    <row r="119" spans="1:28" x14ac:dyDescent="0.25">
      <c r="M119" s="19">
        <f>M114-M118</f>
        <v>-4.5707115205004811E-3</v>
      </c>
      <c r="N119" s="19">
        <f t="shared" ref="N119:W119" si="11">N114-N118</f>
        <v>-3.8614674704149365E-3</v>
      </c>
      <c r="O119" s="19">
        <f t="shared" si="11"/>
        <v>-2.7032136567868292E-3</v>
      </c>
      <c r="P119" s="19">
        <f t="shared" si="11"/>
        <v>4.9929022789001465E-3</v>
      </c>
      <c r="Q119" s="19">
        <f t="shared" si="11"/>
        <v>-2.9344990034587681E-3</v>
      </c>
      <c r="R119" s="19">
        <f t="shared" si="11"/>
        <v>-2.9344990034587681E-3</v>
      </c>
      <c r="S119" s="19">
        <f t="shared" si="11"/>
        <v>4.9929022789001465E-3</v>
      </c>
      <c r="T119" s="19">
        <f t="shared" si="11"/>
        <v>-4.8737517790868878E-3</v>
      </c>
      <c r="U119" s="19">
        <f t="shared" si="11"/>
        <v>-4.8737517790868878E-3</v>
      </c>
      <c r="V119" s="19">
        <f t="shared" si="11"/>
        <v>3.9882616838440299E-3</v>
      </c>
      <c r="W119" s="19">
        <f t="shared" si="11"/>
        <v>-2.2001141915097833E-3</v>
      </c>
      <c r="Y119" s="10">
        <f>SUM(M119:X119)</f>
        <v>-1.4977942162659019E-2</v>
      </c>
    </row>
    <row r="120" spans="1:28" x14ac:dyDescent="0.25">
      <c r="M120" s="19">
        <f>9069.58976936919-199.61</f>
        <v>8869.9797693691889</v>
      </c>
    </row>
    <row r="121" spans="1:28" x14ac:dyDescent="0.25">
      <c r="M121" s="19">
        <f>25451.9799906465-8155.1</f>
        <v>17296.879990646499</v>
      </c>
    </row>
    <row r="122" spans="1:28" x14ac:dyDescent="0.25">
      <c r="M122" s="19">
        <f>10603.6810253941-1973.46</f>
        <v>8630.2210253941012</v>
      </c>
    </row>
    <row r="123" spans="1:28" x14ac:dyDescent="0.25">
      <c r="M123" s="19">
        <f>26531.2106562776-8495.13</f>
        <v>18036.080656277598</v>
      </c>
    </row>
    <row r="124" spans="1:28" x14ac:dyDescent="0.25">
      <c r="M124" s="19">
        <f>17561.3003184556-5669.19</f>
        <v>11892.110318455601</v>
      </c>
    </row>
    <row r="125" spans="1:28" x14ac:dyDescent="0.25">
      <c r="M125" s="19">
        <f>17561.3003184556-5669.19</f>
        <v>11892.110318455601</v>
      </c>
    </row>
    <row r="126" spans="1:28" x14ac:dyDescent="0.25">
      <c r="M126" s="19">
        <f>26531.2106562776-8495.13</f>
        <v>18036.080656277598</v>
      </c>
    </row>
    <row r="127" spans="1:28" x14ac:dyDescent="0.25">
      <c r="M127" s="19">
        <f>16771.761360278-5420.57</f>
        <v>11351.191360278001</v>
      </c>
    </row>
    <row r="128" spans="1:28" x14ac:dyDescent="0.25">
      <c r="M128" s="19">
        <f>16771.761360278-5420.57</f>
        <v>11351.191360278001</v>
      </c>
    </row>
    <row r="129" spans="13:13" x14ac:dyDescent="0.25">
      <c r="M129" s="19">
        <f>50558.0740261384-9705.44</f>
        <v>40852.634026138396</v>
      </c>
    </row>
    <row r="130" spans="13:13" x14ac:dyDescent="0.25">
      <c r="M130" s="19">
        <f>50556.7155404871-9705.46</f>
        <v>40851.255540487102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tabSelected="1" topLeftCell="A25" workbookViewId="0">
      <selection activeCell="A20" sqref="A20"/>
    </sheetView>
  </sheetViews>
  <sheetFormatPr baseColWidth="10" defaultRowHeight="15" x14ac:dyDescent="0.25"/>
  <sheetData>
    <row r="1" spans="1:14" x14ac:dyDescent="0.25">
      <c r="A1" t="s">
        <v>41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35</v>
      </c>
      <c r="J1" t="s">
        <v>36</v>
      </c>
      <c r="K1" t="s">
        <v>37</v>
      </c>
      <c r="L1" t="s">
        <v>38</v>
      </c>
      <c r="M1" t="s">
        <v>39</v>
      </c>
      <c r="N1" t="s">
        <v>40</v>
      </c>
    </row>
    <row r="2" spans="1:14" x14ac:dyDescent="0.25">
      <c r="A2">
        <v>113</v>
      </c>
      <c r="B2">
        <v>6586027.733</v>
      </c>
      <c r="C2">
        <v>12842754.73</v>
      </c>
      <c r="D2">
        <v>6408026.5669999998</v>
      </c>
      <c r="E2">
        <v>13391689.050000001</v>
      </c>
      <c r="F2">
        <v>8829685.5390000008</v>
      </c>
      <c r="G2">
        <v>8829685.5390000008</v>
      </c>
      <c r="H2">
        <v>13391689.050000001</v>
      </c>
      <c r="I2">
        <v>8428335.4149999991</v>
      </c>
      <c r="J2">
        <v>8428335.4149999991</v>
      </c>
      <c r="K2">
        <v>15345515.35</v>
      </c>
      <c r="L2">
        <v>15345522.16</v>
      </c>
      <c r="M2">
        <v>0</v>
      </c>
      <c r="N2">
        <v>117827266.59999999</v>
      </c>
    </row>
    <row r="3" spans="1:14" x14ac:dyDescent="0.25">
      <c r="A3">
        <v>131</v>
      </c>
      <c r="B3">
        <v>1103072.3810000001</v>
      </c>
      <c r="C3">
        <v>2150991.2510000002</v>
      </c>
      <c r="D3">
        <v>1073259.544</v>
      </c>
      <c r="E3">
        <v>2242930.477</v>
      </c>
      <c r="F3">
        <v>1478855.335</v>
      </c>
      <c r="G3">
        <v>1478855.335</v>
      </c>
      <c r="H3">
        <v>2242930.477</v>
      </c>
      <c r="I3">
        <v>1411634.507</v>
      </c>
      <c r="J3">
        <v>1411634.507</v>
      </c>
      <c r="K3">
        <v>2570170.4929999998</v>
      </c>
      <c r="L3">
        <v>2570171.6340000001</v>
      </c>
      <c r="M3">
        <v>0</v>
      </c>
      <c r="N3">
        <v>19734505.940000001</v>
      </c>
    </row>
    <row r="4" spans="1:14" x14ac:dyDescent="0.25">
      <c r="A4">
        <v>132</v>
      </c>
      <c r="B4">
        <v>459806.72259999998</v>
      </c>
      <c r="C4">
        <v>896623.15460000001</v>
      </c>
      <c r="D4">
        <v>447379.48479999998</v>
      </c>
      <c r="E4">
        <v>934947.27069999999</v>
      </c>
      <c r="F4">
        <v>616448.78130000003</v>
      </c>
      <c r="G4">
        <v>616448.78130000003</v>
      </c>
      <c r="H4">
        <v>934947.27069999999</v>
      </c>
      <c r="I4">
        <v>588428.32759999996</v>
      </c>
      <c r="J4">
        <v>588428.32759999996</v>
      </c>
      <c r="K4">
        <v>1071354.602</v>
      </c>
      <c r="L4">
        <v>1071355.077</v>
      </c>
      <c r="M4">
        <v>0</v>
      </c>
      <c r="N4">
        <v>8226167.7999999998</v>
      </c>
    </row>
    <row r="5" spans="1:14" x14ac:dyDescent="0.25">
      <c r="A5">
        <v>141</v>
      </c>
      <c r="B5">
        <v>555950.19099999999</v>
      </c>
      <c r="C5">
        <v>1084102.9280000001</v>
      </c>
      <c r="D5">
        <v>540924.47499999998</v>
      </c>
      <c r="E5">
        <v>1130440.44</v>
      </c>
      <c r="F5">
        <v>745345.38289999997</v>
      </c>
      <c r="G5">
        <v>745345.38289999997</v>
      </c>
      <c r="H5">
        <v>1130440.44</v>
      </c>
      <c r="I5">
        <v>711465.98140000005</v>
      </c>
      <c r="J5">
        <v>711465.98140000005</v>
      </c>
      <c r="K5">
        <v>1295369.916</v>
      </c>
      <c r="L5">
        <v>1295370.4909999999</v>
      </c>
      <c r="M5">
        <v>0</v>
      </c>
      <c r="N5">
        <v>9946221.6079999991</v>
      </c>
    </row>
    <row r="6" spans="1:14" x14ac:dyDescent="0.25">
      <c r="A6">
        <v>142</v>
      </c>
      <c r="B6">
        <v>272439.03749999998</v>
      </c>
      <c r="C6">
        <v>531256.15009999997</v>
      </c>
      <c r="D6">
        <v>265075.80300000001</v>
      </c>
      <c r="E6">
        <v>553963.48510000005</v>
      </c>
      <c r="F6">
        <v>365250.66810000001</v>
      </c>
      <c r="G6">
        <v>365250.66810000001</v>
      </c>
      <c r="H6">
        <v>553963.48510000005</v>
      </c>
      <c r="I6">
        <v>348648.33270000003</v>
      </c>
      <c r="J6">
        <v>348648.33270000003</v>
      </c>
      <c r="K6">
        <v>634785.88309999998</v>
      </c>
      <c r="L6">
        <v>634786.16509999998</v>
      </c>
      <c r="M6">
        <v>0</v>
      </c>
      <c r="N6">
        <v>4874068.0109999999</v>
      </c>
    </row>
    <row r="7" spans="1:14" x14ac:dyDescent="0.25">
      <c r="A7">
        <v>143</v>
      </c>
      <c r="B7">
        <v>281954.45199999999</v>
      </c>
      <c r="C7">
        <v>549811.20920000004</v>
      </c>
      <c r="D7">
        <v>274334.04350000003</v>
      </c>
      <c r="E7">
        <v>573311.63809999998</v>
      </c>
      <c r="F7">
        <v>378007.69270000001</v>
      </c>
      <c r="G7">
        <v>378007.69270000001</v>
      </c>
      <c r="H7">
        <v>573311.63809999998</v>
      </c>
      <c r="I7">
        <v>360825.4914</v>
      </c>
      <c r="J7">
        <v>360825.4914</v>
      </c>
      <c r="K7">
        <v>656956.90099999995</v>
      </c>
      <c r="L7">
        <v>656957.19279999996</v>
      </c>
      <c r="M7">
        <v>0</v>
      </c>
      <c r="N7">
        <v>5044303.443</v>
      </c>
    </row>
    <row r="8" spans="1:14" x14ac:dyDescent="0.25">
      <c r="A8">
        <v>152</v>
      </c>
      <c r="B8">
        <v>34218.597659999999</v>
      </c>
      <c r="C8">
        <v>66726.268819999998</v>
      </c>
      <c r="D8">
        <v>33293.768530000001</v>
      </c>
      <c r="E8">
        <v>69578.331309999994</v>
      </c>
      <c r="F8">
        <v>45875.82518</v>
      </c>
      <c r="G8">
        <v>45875.82518</v>
      </c>
      <c r="H8">
        <v>69578.331309999994</v>
      </c>
      <c r="I8">
        <v>43790.556340000003</v>
      </c>
      <c r="J8">
        <v>43790.556340000003</v>
      </c>
      <c r="K8">
        <v>79729.70001</v>
      </c>
      <c r="L8">
        <v>79729.735430000001</v>
      </c>
      <c r="M8">
        <v>0</v>
      </c>
      <c r="N8">
        <v>612187.49609999999</v>
      </c>
    </row>
    <row r="9" spans="1:14" x14ac:dyDescent="0.25">
      <c r="A9">
        <v>154</v>
      </c>
      <c r="B9">
        <v>960464.65969999996</v>
      </c>
      <c r="C9">
        <v>1872906.182</v>
      </c>
      <c r="D9">
        <v>934506.09470000002</v>
      </c>
      <c r="E9">
        <v>1952959.294</v>
      </c>
      <c r="F9">
        <v>1287665.534</v>
      </c>
      <c r="G9">
        <v>1287665.534</v>
      </c>
      <c r="H9">
        <v>1952959.294</v>
      </c>
      <c r="I9">
        <v>1229135.1680000001</v>
      </c>
      <c r="J9">
        <v>1229135.1680000001</v>
      </c>
      <c r="K9">
        <v>2237892.9720000001</v>
      </c>
      <c r="L9">
        <v>2237893.966</v>
      </c>
      <c r="M9">
        <v>0</v>
      </c>
      <c r="N9">
        <v>17183183.870000001</v>
      </c>
    </row>
    <row r="10" spans="1:14" x14ac:dyDescent="0.25">
      <c r="A10">
        <v>159</v>
      </c>
      <c r="B10">
        <v>91316.160820000005</v>
      </c>
      <c r="C10">
        <v>178066.5226</v>
      </c>
      <c r="D10">
        <v>88848.150699999998</v>
      </c>
      <c r="E10">
        <v>185677.57089999999</v>
      </c>
      <c r="F10">
        <v>122424.7782</v>
      </c>
      <c r="G10">
        <v>122424.7782</v>
      </c>
      <c r="H10">
        <v>185677.57089999999</v>
      </c>
      <c r="I10">
        <v>116860.0048</v>
      </c>
      <c r="J10">
        <v>116860.0048</v>
      </c>
      <c r="K10">
        <v>212767.6354</v>
      </c>
      <c r="L10">
        <v>212767.72990000001</v>
      </c>
      <c r="M10">
        <v>0</v>
      </c>
      <c r="N10">
        <v>1633690.9069999999</v>
      </c>
    </row>
    <row r="11" spans="1:14" x14ac:dyDescent="0.25">
      <c r="A11">
        <v>171</v>
      </c>
      <c r="B11">
        <v>25680.898949999999</v>
      </c>
      <c r="C11">
        <v>50077.755490000003</v>
      </c>
      <c r="D11">
        <v>24986.81897</v>
      </c>
      <c r="E11">
        <v>52218.215170000003</v>
      </c>
      <c r="F11">
        <v>34429.594169999997</v>
      </c>
      <c r="G11">
        <v>34429.594169999997</v>
      </c>
      <c r="H11">
        <v>52218.215170000003</v>
      </c>
      <c r="I11">
        <v>32864.609570000001</v>
      </c>
      <c r="J11">
        <v>32864.609570000001</v>
      </c>
      <c r="K11">
        <v>59836.770329999999</v>
      </c>
      <c r="L11">
        <v>59836.796909999997</v>
      </c>
      <c r="M11">
        <v>0</v>
      </c>
      <c r="N11">
        <v>459443.87849999999</v>
      </c>
    </row>
    <row r="12" spans="1:14" x14ac:dyDescent="0.25">
      <c r="A12">
        <v>211</v>
      </c>
      <c r="B12">
        <v>11126.567489999999</v>
      </c>
      <c r="C12">
        <v>21696.807720000001</v>
      </c>
      <c r="D12">
        <v>10825.848749999999</v>
      </c>
      <c r="E12">
        <v>22624.18838</v>
      </c>
      <c r="F12">
        <v>14917.04804</v>
      </c>
      <c r="G12">
        <v>14917.04804</v>
      </c>
      <c r="H12">
        <v>22624.18838</v>
      </c>
      <c r="I12">
        <v>14238.999089999999</v>
      </c>
      <c r="J12">
        <v>14238.999089999999</v>
      </c>
      <c r="K12">
        <v>25925.02175</v>
      </c>
      <c r="L12">
        <v>25925.03327</v>
      </c>
      <c r="M12">
        <v>0</v>
      </c>
      <c r="N12">
        <v>199059.75</v>
      </c>
    </row>
    <row r="13" spans="1:14" x14ac:dyDescent="0.25">
      <c r="A13">
        <v>212</v>
      </c>
      <c r="B13">
        <v>8530.3684130000001</v>
      </c>
      <c r="C13">
        <v>16634.219249999998</v>
      </c>
      <c r="D13">
        <v>8299.8173760000009</v>
      </c>
      <c r="E13">
        <v>17345.211090000001</v>
      </c>
      <c r="F13">
        <v>11436.4035</v>
      </c>
      <c r="G13">
        <v>11436.4035</v>
      </c>
      <c r="H13">
        <v>17345.211090000001</v>
      </c>
      <c r="I13">
        <v>10916.56597</v>
      </c>
      <c r="J13">
        <v>10916.56597</v>
      </c>
      <c r="K13">
        <v>19875.850009999998</v>
      </c>
      <c r="L13">
        <v>19875.858840000001</v>
      </c>
      <c r="M13">
        <v>0</v>
      </c>
      <c r="N13">
        <v>152612.47500000001</v>
      </c>
    </row>
    <row r="14" spans="1:14" x14ac:dyDescent="0.25">
      <c r="A14">
        <v>214</v>
      </c>
      <c r="B14">
        <v>15206.30891</v>
      </c>
      <c r="C14">
        <v>29652.303879999999</v>
      </c>
      <c r="D14">
        <v>14795.32663</v>
      </c>
      <c r="E14">
        <v>30919.724119999999</v>
      </c>
      <c r="F14">
        <v>20386.63233</v>
      </c>
      <c r="G14">
        <v>20386.63233</v>
      </c>
      <c r="H14">
        <v>30919.724119999999</v>
      </c>
      <c r="I14">
        <v>19459.96542</v>
      </c>
      <c r="J14">
        <v>19459.96542</v>
      </c>
      <c r="K14">
        <v>35430.863060000003</v>
      </c>
      <c r="L14">
        <v>35430.878799999999</v>
      </c>
      <c r="M14">
        <v>0</v>
      </c>
      <c r="N14">
        <v>272048.32500000001</v>
      </c>
    </row>
    <row r="15" spans="1:14" x14ac:dyDescent="0.25">
      <c r="A15">
        <v>215</v>
      </c>
      <c r="B15">
        <v>10384.796329999999</v>
      </c>
      <c r="C15">
        <v>20250.353869999999</v>
      </c>
      <c r="D15">
        <v>10104.1255</v>
      </c>
      <c r="E15">
        <v>21115.909159999999</v>
      </c>
      <c r="F15">
        <v>13922.578170000001</v>
      </c>
      <c r="G15">
        <v>13922.578170000001</v>
      </c>
      <c r="H15">
        <v>21115.909159999999</v>
      </c>
      <c r="I15">
        <v>13289.732480000001</v>
      </c>
      <c r="J15">
        <v>13289.732480000001</v>
      </c>
      <c r="K15">
        <v>24196.686969999999</v>
      </c>
      <c r="L15">
        <v>24196.69771</v>
      </c>
      <c r="M15">
        <v>0</v>
      </c>
      <c r="N15">
        <v>185789.1</v>
      </c>
    </row>
    <row r="16" spans="1:14" x14ac:dyDescent="0.25">
      <c r="A16">
        <v>216</v>
      </c>
      <c r="B16">
        <v>17060.736830000002</v>
      </c>
      <c r="C16">
        <v>33268.438499999997</v>
      </c>
      <c r="D16">
        <v>16599.634750000001</v>
      </c>
      <c r="E16">
        <v>34690.422189999997</v>
      </c>
      <c r="F16">
        <v>22872.807000000001</v>
      </c>
      <c r="G16">
        <v>22872.807000000001</v>
      </c>
      <c r="H16">
        <v>34690.422189999997</v>
      </c>
      <c r="I16">
        <v>21833.13193</v>
      </c>
      <c r="J16">
        <v>21833.13193</v>
      </c>
      <c r="K16">
        <v>39751.700019999997</v>
      </c>
      <c r="L16">
        <v>39751.717669999998</v>
      </c>
      <c r="M16">
        <v>0</v>
      </c>
      <c r="N16">
        <v>305224.95</v>
      </c>
    </row>
    <row r="17" spans="1:14" x14ac:dyDescent="0.25">
      <c r="A17">
        <v>217</v>
      </c>
      <c r="B17">
        <v>241446.51459999999</v>
      </c>
      <c r="C17">
        <v>470820.72739999997</v>
      </c>
      <c r="D17">
        <v>234920.9179</v>
      </c>
      <c r="E17">
        <v>490944.88789999997</v>
      </c>
      <c r="F17">
        <v>323699.9425</v>
      </c>
      <c r="G17">
        <v>323699.9425</v>
      </c>
      <c r="H17">
        <v>490944.88789999997</v>
      </c>
      <c r="I17">
        <v>308986.28019999998</v>
      </c>
      <c r="J17">
        <v>308986.28019999998</v>
      </c>
      <c r="K17">
        <v>562572.97199999995</v>
      </c>
      <c r="L17">
        <v>562573.2219</v>
      </c>
      <c r="M17">
        <v>0</v>
      </c>
      <c r="N17">
        <v>4319596.5750000002</v>
      </c>
    </row>
    <row r="18" spans="1:14" x14ac:dyDescent="0.25">
      <c r="A18">
        <v>221</v>
      </c>
      <c r="B18">
        <v>12980.99541</v>
      </c>
      <c r="C18">
        <v>25312.942340000001</v>
      </c>
      <c r="D18">
        <v>12630.15688</v>
      </c>
      <c r="E18">
        <v>26394.886450000002</v>
      </c>
      <c r="F18">
        <v>17403.222720000002</v>
      </c>
      <c r="G18">
        <v>17403.222720000002</v>
      </c>
      <c r="H18">
        <v>26394.886450000002</v>
      </c>
      <c r="I18">
        <v>16612.1656</v>
      </c>
      <c r="J18">
        <v>16612.1656</v>
      </c>
      <c r="K18">
        <v>30245.85871</v>
      </c>
      <c r="L18">
        <v>30245.872139999999</v>
      </c>
      <c r="M18">
        <v>0</v>
      </c>
      <c r="N18">
        <v>232236.375</v>
      </c>
    </row>
    <row r="19" spans="1:14" x14ac:dyDescent="0.25">
      <c r="A19">
        <v>242</v>
      </c>
      <c r="B19">
        <v>10013.910749999999</v>
      </c>
      <c r="C19">
        <v>19527.126939999998</v>
      </c>
      <c r="D19">
        <v>9743.2638760000009</v>
      </c>
      <c r="E19">
        <v>20361.769540000001</v>
      </c>
      <c r="F19">
        <v>13425.34324</v>
      </c>
      <c r="G19">
        <v>13425.34324</v>
      </c>
      <c r="H19">
        <v>20361.769540000001</v>
      </c>
      <c r="I19">
        <v>12815.099179999999</v>
      </c>
      <c r="J19">
        <v>12815.099179999999</v>
      </c>
      <c r="K19">
        <v>23332.51958</v>
      </c>
      <c r="L19">
        <v>23332.52994</v>
      </c>
      <c r="M19">
        <v>0</v>
      </c>
      <c r="N19">
        <v>179153.77499999999</v>
      </c>
    </row>
    <row r="20" spans="1:14" x14ac:dyDescent="0.25">
      <c r="A20">
        <v>248</v>
      </c>
      <c r="B20">
        <v>11126.567489999999</v>
      </c>
      <c r="C20">
        <v>21696.807720000001</v>
      </c>
      <c r="D20">
        <v>10825.848749999999</v>
      </c>
      <c r="E20">
        <v>22624.18838</v>
      </c>
      <c r="F20">
        <v>14917.04804</v>
      </c>
      <c r="G20">
        <v>14917.04804</v>
      </c>
      <c r="H20">
        <v>22624.18838</v>
      </c>
      <c r="I20">
        <v>14238.999089999999</v>
      </c>
      <c r="J20">
        <v>14238.999089999999</v>
      </c>
      <c r="K20">
        <v>25925.02175</v>
      </c>
      <c r="L20">
        <v>25925.03327</v>
      </c>
      <c r="M20">
        <v>0</v>
      </c>
      <c r="N20">
        <v>199059.75</v>
      </c>
    </row>
    <row r="21" spans="1:14" x14ac:dyDescent="0.25">
      <c r="A21">
        <v>249</v>
      </c>
      <c r="B21">
        <v>9272.1395790000006</v>
      </c>
      <c r="C21">
        <v>18080.6731</v>
      </c>
      <c r="D21">
        <v>9021.540626</v>
      </c>
      <c r="E21">
        <v>18853.490320000001</v>
      </c>
      <c r="F21">
        <v>12430.873369999999</v>
      </c>
      <c r="G21">
        <v>12430.873369999999</v>
      </c>
      <c r="H21">
        <v>18853.490320000001</v>
      </c>
      <c r="I21">
        <v>11865.83257</v>
      </c>
      <c r="J21">
        <v>11865.83257</v>
      </c>
      <c r="K21">
        <v>21604.184789999999</v>
      </c>
      <c r="L21">
        <v>21604.194390000001</v>
      </c>
      <c r="M21">
        <v>0</v>
      </c>
      <c r="N21">
        <v>165883.125</v>
      </c>
    </row>
    <row r="22" spans="1:14" x14ac:dyDescent="0.25">
      <c r="A22">
        <v>261</v>
      </c>
      <c r="B22">
        <v>8530.3684130000001</v>
      </c>
      <c r="C22">
        <v>16634.219249999998</v>
      </c>
      <c r="D22">
        <v>8299.8173760000009</v>
      </c>
      <c r="E22">
        <v>17345.211090000001</v>
      </c>
      <c r="F22">
        <v>11436.4035</v>
      </c>
      <c r="G22">
        <v>11436.4035</v>
      </c>
      <c r="H22">
        <v>17345.211090000001</v>
      </c>
      <c r="I22">
        <v>10916.56597</v>
      </c>
      <c r="J22">
        <v>10916.56597</v>
      </c>
      <c r="K22">
        <v>19875.850009999998</v>
      </c>
      <c r="L22">
        <v>19875.858840000001</v>
      </c>
      <c r="M22">
        <v>0</v>
      </c>
      <c r="N22">
        <v>152612.47500000001</v>
      </c>
    </row>
    <row r="23" spans="1:14" x14ac:dyDescent="0.25">
      <c r="A23">
        <v>271</v>
      </c>
      <c r="B23">
        <v>11126.567489999999</v>
      </c>
      <c r="C23">
        <v>21696.807720000001</v>
      </c>
      <c r="D23">
        <v>10825.848749999999</v>
      </c>
      <c r="E23">
        <v>22624.18838</v>
      </c>
      <c r="F23">
        <v>14917.04804</v>
      </c>
      <c r="G23">
        <v>14917.04804</v>
      </c>
      <c r="H23">
        <v>22624.18838</v>
      </c>
      <c r="I23">
        <v>14238.999089999999</v>
      </c>
      <c r="J23">
        <v>14238.999089999999</v>
      </c>
      <c r="K23">
        <v>25925.02175</v>
      </c>
      <c r="L23">
        <v>25925.03327</v>
      </c>
      <c r="M23">
        <v>0</v>
      </c>
      <c r="N23">
        <v>199059.75</v>
      </c>
    </row>
    <row r="24" spans="1:14" x14ac:dyDescent="0.25">
      <c r="A24">
        <v>372</v>
      </c>
      <c r="B24">
        <v>4079.741415</v>
      </c>
      <c r="C24">
        <v>7955.4961629999998</v>
      </c>
      <c r="D24">
        <v>3969.477875</v>
      </c>
      <c r="E24">
        <v>8295.5357399999994</v>
      </c>
      <c r="F24">
        <v>5469.5842830000001</v>
      </c>
      <c r="G24">
        <v>5469.5842830000001</v>
      </c>
      <c r="H24">
        <v>8295.5357399999994</v>
      </c>
      <c r="I24">
        <v>5220.9663309999996</v>
      </c>
      <c r="J24">
        <v>5220.9663309999996</v>
      </c>
      <c r="K24">
        <v>9505.8413089999995</v>
      </c>
      <c r="L24">
        <v>9505.8455310000008</v>
      </c>
      <c r="M24">
        <v>0</v>
      </c>
      <c r="N24">
        <v>72988.574999999997</v>
      </c>
    </row>
    <row r="25" spans="1:14" x14ac:dyDescent="0.25">
      <c r="A25">
        <v>311</v>
      </c>
      <c r="B25">
        <v>6305.0549140000003</v>
      </c>
      <c r="C25">
        <v>12294.85771</v>
      </c>
      <c r="D25">
        <v>6134.6476249999996</v>
      </c>
      <c r="E25">
        <v>12820.37342</v>
      </c>
      <c r="F25">
        <v>8452.9938910000001</v>
      </c>
      <c r="G25">
        <v>8452.9938910000001</v>
      </c>
      <c r="H25">
        <v>12820.37342</v>
      </c>
      <c r="I25">
        <v>8068.7661479999997</v>
      </c>
      <c r="J25">
        <v>8068.7661479999997</v>
      </c>
      <c r="K25">
        <v>14690.845660000001</v>
      </c>
      <c r="L25">
        <v>14690.85218</v>
      </c>
      <c r="M25">
        <v>0</v>
      </c>
      <c r="N25">
        <v>112800.52499999999</v>
      </c>
    </row>
    <row r="26" spans="1:14" x14ac:dyDescent="0.25">
      <c r="A26">
        <v>313</v>
      </c>
      <c r="B26">
        <v>519.2398164</v>
      </c>
      <c r="C26">
        <v>1012.517693</v>
      </c>
      <c r="D26">
        <v>505.20627500000001</v>
      </c>
      <c r="E26">
        <v>1055.7954580000001</v>
      </c>
      <c r="F26">
        <v>696.12890870000001</v>
      </c>
      <c r="G26">
        <v>696.12890870000001</v>
      </c>
      <c r="H26">
        <v>1055.7954580000001</v>
      </c>
      <c r="I26">
        <v>664.48662400000001</v>
      </c>
      <c r="J26">
        <v>664.48662400000001</v>
      </c>
      <c r="K26">
        <v>1209.8343480000001</v>
      </c>
      <c r="L26">
        <v>1209.8348860000001</v>
      </c>
      <c r="M26">
        <v>0</v>
      </c>
      <c r="N26">
        <v>9289.4549999999999</v>
      </c>
    </row>
    <row r="27" spans="1:14" x14ac:dyDescent="0.25">
      <c r="A27">
        <v>314</v>
      </c>
      <c r="B27">
        <v>6305.0549140000003</v>
      </c>
      <c r="C27">
        <v>12294.85771</v>
      </c>
      <c r="D27">
        <v>6134.6476249999996</v>
      </c>
      <c r="E27">
        <v>12820.37342</v>
      </c>
      <c r="F27">
        <v>8452.9938910000001</v>
      </c>
      <c r="G27">
        <v>8452.9938910000001</v>
      </c>
      <c r="H27">
        <v>12820.37342</v>
      </c>
      <c r="I27">
        <v>8068.7661479999997</v>
      </c>
      <c r="J27">
        <v>8068.7661479999997</v>
      </c>
      <c r="K27">
        <v>14690.845660000001</v>
      </c>
      <c r="L27">
        <v>14690.85218</v>
      </c>
      <c r="M27">
        <v>0</v>
      </c>
      <c r="N27">
        <v>112800.52499999999</v>
      </c>
    </row>
    <row r="28" spans="1:14" x14ac:dyDescent="0.25">
      <c r="A28">
        <v>317</v>
      </c>
      <c r="B28">
        <v>222531.3499</v>
      </c>
      <c r="C28">
        <v>433936.15429999999</v>
      </c>
      <c r="D28">
        <v>216516.97500000001</v>
      </c>
      <c r="E28">
        <v>452483.76760000002</v>
      </c>
      <c r="F28">
        <v>298340.96090000001</v>
      </c>
      <c r="G28">
        <v>298340.96090000001</v>
      </c>
      <c r="H28">
        <v>452483.76760000002</v>
      </c>
      <c r="I28">
        <v>284779.9817</v>
      </c>
      <c r="J28">
        <v>284779.9817</v>
      </c>
      <c r="K28">
        <v>518500.435</v>
      </c>
      <c r="L28">
        <v>518500.66529999999</v>
      </c>
      <c r="M28">
        <v>0</v>
      </c>
      <c r="N28">
        <v>3981195</v>
      </c>
    </row>
    <row r="29" spans="1:14" x14ac:dyDescent="0.25">
      <c r="A29">
        <v>322</v>
      </c>
      <c r="B29">
        <v>7046.8260799999998</v>
      </c>
      <c r="C29">
        <v>13741.31155</v>
      </c>
      <c r="D29">
        <v>6856.3708749999996</v>
      </c>
      <c r="E29">
        <v>14328.65264</v>
      </c>
      <c r="F29">
        <v>9447.4637610000009</v>
      </c>
      <c r="G29">
        <v>9447.4637610000009</v>
      </c>
      <c r="H29">
        <v>14328.65264</v>
      </c>
      <c r="I29">
        <v>9018.0327539999998</v>
      </c>
      <c r="J29">
        <v>9018.0327539999998</v>
      </c>
      <c r="K29">
        <v>16419.18044</v>
      </c>
      <c r="L29">
        <v>16419.187730000001</v>
      </c>
      <c r="M29">
        <v>0</v>
      </c>
      <c r="N29">
        <v>126071.175</v>
      </c>
    </row>
    <row r="30" spans="1:14" x14ac:dyDescent="0.25">
      <c r="A30">
        <v>323</v>
      </c>
      <c r="B30">
        <v>3783.032948</v>
      </c>
      <c r="C30">
        <v>7376.9146229999997</v>
      </c>
      <c r="D30">
        <v>3680.788575</v>
      </c>
      <c r="E30">
        <v>7692.2240499999998</v>
      </c>
      <c r="F30">
        <v>5071.796335</v>
      </c>
      <c r="G30">
        <v>5071.796335</v>
      </c>
      <c r="H30">
        <v>7692.2240499999998</v>
      </c>
      <c r="I30">
        <v>4841.2596890000004</v>
      </c>
      <c r="J30">
        <v>4841.2596890000004</v>
      </c>
      <c r="K30">
        <v>8814.5073950000005</v>
      </c>
      <c r="L30">
        <v>8814.5113099999999</v>
      </c>
      <c r="M30">
        <v>0</v>
      </c>
      <c r="N30">
        <v>67680.315000000002</v>
      </c>
    </row>
    <row r="31" spans="1:14" x14ac:dyDescent="0.25">
      <c r="A31">
        <v>325</v>
      </c>
      <c r="B31">
        <v>3783.032948</v>
      </c>
      <c r="C31">
        <v>7376.9146229999997</v>
      </c>
      <c r="D31">
        <v>3680.788575</v>
      </c>
      <c r="E31">
        <v>7692.2240499999998</v>
      </c>
      <c r="F31">
        <v>5071.796335</v>
      </c>
      <c r="G31">
        <v>5071.796335</v>
      </c>
      <c r="H31">
        <v>7692.2240499999998</v>
      </c>
      <c r="I31">
        <v>4841.2596890000004</v>
      </c>
      <c r="J31">
        <v>4841.2596890000004</v>
      </c>
      <c r="K31">
        <v>8814.5073950000005</v>
      </c>
      <c r="L31">
        <v>8814.5113099999999</v>
      </c>
      <c r="M31">
        <v>0</v>
      </c>
      <c r="N31">
        <v>67680.315000000002</v>
      </c>
    </row>
    <row r="32" spans="1:14" x14ac:dyDescent="0.25">
      <c r="A32">
        <v>327</v>
      </c>
      <c r="B32">
        <v>185.44279159999999</v>
      </c>
      <c r="C32">
        <v>361.6134619</v>
      </c>
      <c r="D32">
        <v>180.4308125</v>
      </c>
      <c r="E32">
        <v>377.0698064</v>
      </c>
      <c r="F32">
        <v>248.61746740000001</v>
      </c>
      <c r="G32">
        <v>248.61746740000001</v>
      </c>
      <c r="H32">
        <v>377.0698064</v>
      </c>
      <c r="I32">
        <v>237.31665140000001</v>
      </c>
      <c r="J32">
        <v>237.31665140000001</v>
      </c>
      <c r="K32">
        <v>432.08369590000001</v>
      </c>
      <c r="L32">
        <v>432.08388780000001</v>
      </c>
      <c r="M32">
        <v>0</v>
      </c>
      <c r="N32">
        <v>3317.6624999999999</v>
      </c>
    </row>
    <row r="33" spans="1:14" x14ac:dyDescent="0.25">
      <c r="A33">
        <v>329</v>
      </c>
      <c r="B33">
        <v>6305.0549140000003</v>
      </c>
      <c r="C33">
        <v>12294.85771</v>
      </c>
      <c r="D33">
        <v>6134.6476249999996</v>
      </c>
      <c r="E33">
        <v>12820.37342</v>
      </c>
      <c r="F33">
        <v>8452.9938910000001</v>
      </c>
      <c r="G33">
        <v>8452.9938910000001</v>
      </c>
      <c r="H33">
        <v>12820.37342</v>
      </c>
      <c r="I33">
        <v>8068.7661479999997</v>
      </c>
      <c r="J33">
        <v>8068.7661479999997</v>
      </c>
      <c r="K33">
        <v>14690.845660000001</v>
      </c>
      <c r="L33">
        <v>14690.85218</v>
      </c>
      <c r="M33">
        <v>0</v>
      </c>
      <c r="N33">
        <v>112800.52499999999</v>
      </c>
    </row>
    <row r="34" spans="1:14" x14ac:dyDescent="0.25">
      <c r="A34">
        <v>331</v>
      </c>
      <c r="B34">
        <v>741.7711663</v>
      </c>
      <c r="C34">
        <v>1446.4538480000001</v>
      </c>
      <c r="D34">
        <v>721.72325000000001</v>
      </c>
      <c r="E34">
        <v>1508.279225</v>
      </c>
      <c r="F34">
        <v>994.46986960000004</v>
      </c>
      <c r="G34">
        <v>994.46986960000004</v>
      </c>
      <c r="H34">
        <v>1508.279225</v>
      </c>
      <c r="I34">
        <v>949.26660570000001</v>
      </c>
      <c r="J34">
        <v>949.26660570000001</v>
      </c>
      <c r="K34">
        <v>1728.334783</v>
      </c>
      <c r="L34">
        <v>1728.3355509999999</v>
      </c>
      <c r="M34">
        <v>0</v>
      </c>
      <c r="N34">
        <v>13270.65</v>
      </c>
    </row>
    <row r="35" spans="1:14" x14ac:dyDescent="0.25">
      <c r="A35">
        <v>334</v>
      </c>
      <c r="B35">
        <v>815.94828289999998</v>
      </c>
      <c r="C35">
        <v>1591.0992329999999</v>
      </c>
      <c r="D35">
        <v>793.89557500000001</v>
      </c>
      <c r="E35">
        <v>1659.1071480000001</v>
      </c>
      <c r="F35">
        <v>1093.9168569999999</v>
      </c>
      <c r="G35">
        <v>1093.9168569999999</v>
      </c>
      <c r="H35">
        <v>1659.1071480000001</v>
      </c>
      <c r="I35">
        <v>1044.193266</v>
      </c>
      <c r="J35">
        <v>1044.193266</v>
      </c>
      <c r="K35">
        <v>1901.1682619999999</v>
      </c>
      <c r="L35">
        <v>1901.1691060000001</v>
      </c>
      <c r="M35">
        <v>0</v>
      </c>
      <c r="N35">
        <v>14597.715</v>
      </c>
    </row>
    <row r="36" spans="1:14" x14ac:dyDescent="0.25">
      <c r="A36">
        <v>338</v>
      </c>
      <c r="B36">
        <v>296.70846649999999</v>
      </c>
      <c r="C36">
        <v>578.58153909999999</v>
      </c>
      <c r="D36">
        <v>288.6893</v>
      </c>
      <c r="E36">
        <v>603.31169020000004</v>
      </c>
      <c r="F36">
        <v>397.78794779999998</v>
      </c>
      <c r="G36">
        <v>397.78794779999998</v>
      </c>
      <c r="H36">
        <v>603.31169020000004</v>
      </c>
      <c r="I36">
        <v>379.7066423</v>
      </c>
      <c r="J36">
        <v>379.7066423</v>
      </c>
      <c r="K36">
        <v>691.33391340000003</v>
      </c>
      <c r="L36">
        <v>691.33422040000005</v>
      </c>
      <c r="M36">
        <v>0</v>
      </c>
      <c r="N36">
        <v>5308.26</v>
      </c>
    </row>
    <row r="37" spans="1:14" x14ac:dyDescent="0.25">
      <c r="A37">
        <v>339</v>
      </c>
      <c r="B37">
        <v>6305.0549140000003</v>
      </c>
      <c r="C37">
        <v>12294.85771</v>
      </c>
      <c r="D37">
        <v>6134.6476249999996</v>
      </c>
      <c r="E37">
        <v>12820.37342</v>
      </c>
      <c r="F37">
        <v>8452.9938910000001</v>
      </c>
      <c r="G37">
        <v>8452.9938910000001</v>
      </c>
      <c r="H37">
        <v>12820.37342</v>
      </c>
      <c r="I37">
        <v>8068.7661479999997</v>
      </c>
      <c r="J37">
        <v>8068.7661479999997</v>
      </c>
      <c r="K37">
        <v>14690.845660000001</v>
      </c>
      <c r="L37">
        <v>14690.85218</v>
      </c>
      <c r="M37">
        <v>0</v>
      </c>
      <c r="N37">
        <v>112800.52499999999</v>
      </c>
    </row>
    <row r="38" spans="1:14" x14ac:dyDescent="0.25">
      <c r="A38">
        <v>341</v>
      </c>
      <c r="B38">
        <v>6305.0549140000003</v>
      </c>
      <c r="C38">
        <v>12294.85771</v>
      </c>
      <c r="D38">
        <v>6134.6476249999996</v>
      </c>
      <c r="E38">
        <v>12820.37342</v>
      </c>
      <c r="F38">
        <v>8452.9938910000001</v>
      </c>
      <c r="G38">
        <v>8452.9938910000001</v>
      </c>
      <c r="H38">
        <v>12820.37342</v>
      </c>
      <c r="I38">
        <v>8068.7661479999997</v>
      </c>
      <c r="J38">
        <v>8068.7661479999997</v>
      </c>
      <c r="K38">
        <v>14690.845660000001</v>
      </c>
      <c r="L38">
        <v>14690.85218</v>
      </c>
      <c r="M38">
        <v>0</v>
      </c>
      <c r="N38">
        <v>112800.52499999999</v>
      </c>
    </row>
    <row r="39" spans="1:14" x14ac:dyDescent="0.25">
      <c r="A39">
        <v>351</v>
      </c>
      <c r="B39">
        <v>222.53134990000001</v>
      </c>
      <c r="C39">
        <v>433.9361543</v>
      </c>
      <c r="D39">
        <v>216.516975</v>
      </c>
      <c r="E39">
        <v>452.48376760000002</v>
      </c>
      <c r="F39">
        <v>298.34096090000003</v>
      </c>
      <c r="G39">
        <v>298.34096090000003</v>
      </c>
      <c r="H39">
        <v>452.48376760000002</v>
      </c>
      <c r="I39">
        <v>284.77998170000001</v>
      </c>
      <c r="J39">
        <v>284.77998170000001</v>
      </c>
      <c r="K39">
        <v>518.50043500000004</v>
      </c>
      <c r="L39">
        <v>518.50066530000004</v>
      </c>
      <c r="M39">
        <v>0</v>
      </c>
      <c r="N39">
        <v>3981.1950000000002</v>
      </c>
    </row>
    <row r="40" spans="1:14" x14ac:dyDescent="0.25">
      <c r="A40">
        <v>355</v>
      </c>
      <c r="B40">
        <v>14279.094950000001</v>
      </c>
      <c r="C40">
        <v>27844.236570000001</v>
      </c>
      <c r="D40">
        <v>13893.172560000001</v>
      </c>
      <c r="E40">
        <v>29034.375090000001</v>
      </c>
      <c r="F40">
        <v>19143.544989999999</v>
      </c>
      <c r="G40">
        <v>19143.544989999999</v>
      </c>
      <c r="H40">
        <v>29034.375090000001</v>
      </c>
      <c r="I40">
        <v>18273.382160000001</v>
      </c>
      <c r="J40">
        <v>18273.382160000001</v>
      </c>
      <c r="K40">
        <v>33270.444580000003</v>
      </c>
      <c r="L40">
        <v>33270.459360000001</v>
      </c>
      <c r="M40">
        <v>0</v>
      </c>
      <c r="N40">
        <v>255460.01250000001</v>
      </c>
    </row>
    <row r="41" spans="1:14" x14ac:dyDescent="0.25">
      <c r="A41">
        <v>359</v>
      </c>
      <c r="B41">
        <v>17431.62241</v>
      </c>
      <c r="C41">
        <v>33991.665419999998</v>
      </c>
      <c r="D41">
        <v>16960.49638</v>
      </c>
      <c r="E41">
        <v>35444.561800000003</v>
      </c>
      <c r="F41">
        <v>23370.041939999999</v>
      </c>
      <c r="G41">
        <v>23370.041939999999</v>
      </c>
      <c r="H41">
        <v>35444.561800000003</v>
      </c>
      <c r="I41">
        <v>22307.765230000001</v>
      </c>
      <c r="J41">
        <v>22307.765230000001</v>
      </c>
      <c r="K41">
        <v>40615.867409999999</v>
      </c>
      <c r="L41">
        <v>40615.885450000002</v>
      </c>
      <c r="M41">
        <v>0</v>
      </c>
      <c r="N41">
        <v>311860.27500000002</v>
      </c>
    </row>
    <row r="42" spans="1:14" x14ac:dyDescent="0.25">
      <c r="A42">
        <v>371</v>
      </c>
      <c r="B42">
        <v>16578.585569999999</v>
      </c>
      <c r="C42">
        <v>32328.2435</v>
      </c>
      <c r="D42">
        <v>16130.514639999999</v>
      </c>
      <c r="E42">
        <v>33710.040690000002</v>
      </c>
      <c r="F42">
        <v>22226.401590000001</v>
      </c>
      <c r="G42">
        <v>22226.401590000001</v>
      </c>
      <c r="H42">
        <v>33710.040690000002</v>
      </c>
      <c r="I42">
        <v>21216.108639999999</v>
      </c>
      <c r="J42">
        <v>21216.108639999999</v>
      </c>
      <c r="K42">
        <v>38628.28241</v>
      </c>
      <c r="L42">
        <v>38628.299570000003</v>
      </c>
      <c r="M42">
        <v>0</v>
      </c>
      <c r="N42">
        <v>296599.02750000003</v>
      </c>
    </row>
    <row r="43" spans="1:14" x14ac:dyDescent="0.25">
      <c r="A43">
        <v>372</v>
      </c>
      <c r="B43">
        <v>7899.8629209999999</v>
      </c>
      <c r="C43">
        <v>15404.733480000001</v>
      </c>
      <c r="D43">
        <v>7686.352613</v>
      </c>
      <c r="E43">
        <v>16063.17375</v>
      </c>
      <c r="F43">
        <v>10591.10411</v>
      </c>
      <c r="G43">
        <v>10591.10411</v>
      </c>
      <c r="H43">
        <v>16063.17375</v>
      </c>
      <c r="I43">
        <v>10109.689350000001</v>
      </c>
      <c r="J43">
        <v>10109.689350000001</v>
      </c>
      <c r="K43">
        <v>18406.765439999999</v>
      </c>
      <c r="L43">
        <v>18406.77362</v>
      </c>
      <c r="M43">
        <v>0</v>
      </c>
      <c r="N43">
        <v>141332.42249999999</v>
      </c>
    </row>
    <row r="44" spans="1:14" x14ac:dyDescent="0.25">
      <c r="A44">
        <v>375</v>
      </c>
      <c r="B44">
        <v>21140.47824</v>
      </c>
      <c r="C44">
        <v>41223.934659999999</v>
      </c>
      <c r="D44">
        <v>20569.11263</v>
      </c>
      <c r="E44">
        <v>42985.957920000001</v>
      </c>
      <c r="F44">
        <v>28342.39128</v>
      </c>
      <c r="G44">
        <v>28342.39128</v>
      </c>
      <c r="H44">
        <v>42985.957920000001</v>
      </c>
      <c r="I44">
        <v>27054.098259999999</v>
      </c>
      <c r="J44">
        <v>27054.098259999999</v>
      </c>
      <c r="K44">
        <v>49257.54133</v>
      </c>
      <c r="L44">
        <v>49257.563199999997</v>
      </c>
      <c r="M44">
        <v>0</v>
      </c>
      <c r="N44">
        <v>378213.52500000002</v>
      </c>
    </row>
    <row r="45" spans="1:14" x14ac:dyDescent="0.25">
      <c r="A45">
        <v>382</v>
      </c>
      <c r="B45">
        <v>19582.75879</v>
      </c>
      <c r="C45">
        <v>38186.381580000001</v>
      </c>
      <c r="D45">
        <v>19053.4938</v>
      </c>
      <c r="E45">
        <v>39818.571550000001</v>
      </c>
      <c r="F45">
        <v>26254.004560000001</v>
      </c>
      <c r="G45">
        <v>26254.004560000001</v>
      </c>
      <c r="H45">
        <v>39818.571550000001</v>
      </c>
      <c r="I45">
        <v>25060.63839</v>
      </c>
      <c r="J45">
        <v>25060.63839</v>
      </c>
      <c r="K45">
        <v>45628.038280000001</v>
      </c>
      <c r="L45">
        <v>45628.058550000002</v>
      </c>
      <c r="M45">
        <v>0</v>
      </c>
      <c r="N45">
        <v>350345.16</v>
      </c>
    </row>
    <row r="46" spans="1:14" x14ac:dyDescent="0.25">
      <c r="A46">
        <v>392</v>
      </c>
      <c r="B46">
        <v>2522.0219649999999</v>
      </c>
      <c r="C46">
        <v>4917.9430819999998</v>
      </c>
      <c r="D46">
        <v>2453.85905</v>
      </c>
      <c r="E46">
        <v>5128.1493659999996</v>
      </c>
      <c r="F46">
        <v>3381.197557</v>
      </c>
      <c r="G46">
        <v>3381.197557</v>
      </c>
      <c r="H46">
        <v>5128.1493659999996</v>
      </c>
      <c r="I46">
        <v>3227.5064590000002</v>
      </c>
      <c r="J46">
        <v>3227.5064590000002</v>
      </c>
      <c r="K46">
        <v>5876.338264</v>
      </c>
      <c r="L46">
        <v>5876.3408740000004</v>
      </c>
      <c r="M46">
        <v>0</v>
      </c>
      <c r="N46">
        <v>45120.21</v>
      </c>
    </row>
    <row r="47" spans="1:14" x14ac:dyDescent="0.25">
      <c r="A47">
        <v>511</v>
      </c>
      <c r="B47">
        <v>64796.157030000002</v>
      </c>
      <c r="C47">
        <v>129592.3141</v>
      </c>
      <c r="D47">
        <v>64796.157030000002</v>
      </c>
      <c r="E47">
        <v>129592.3141</v>
      </c>
      <c r="F47">
        <v>90714.619839999999</v>
      </c>
      <c r="G47">
        <v>90714.619839999999</v>
      </c>
      <c r="H47">
        <v>116633.08259999999</v>
      </c>
      <c r="I47">
        <v>90714.619839999999</v>
      </c>
      <c r="J47">
        <v>90714.619839999999</v>
      </c>
      <c r="K47">
        <v>142551.54550000001</v>
      </c>
      <c r="L47">
        <v>168470.00829999999</v>
      </c>
      <c r="M47">
        <v>116633.08259999999</v>
      </c>
      <c r="N47">
        <v>1295923.1410000001</v>
      </c>
    </row>
    <row r="48" spans="1:14" x14ac:dyDescent="0.25">
      <c r="A48">
        <v>515</v>
      </c>
      <c r="B48">
        <v>62332.573380000002</v>
      </c>
      <c r="C48">
        <v>124665.1468</v>
      </c>
      <c r="D48">
        <v>62332.573380000002</v>
      </c>
      <c r="E48">
        <v>124665.1468</v>
      </c>
      <c r="F48">
        <v>87265.602729999999</v>
      </c>
      <c r="G48">
        <v>87265.602729999999</v>
      </c>
      <c r="H48">
        <v>112198.6321</v>
      </c>
      <c r="I48">
        <v>87265.602729999999</v>
      </c>
      <c r="J48">
        <v>87265.602729999999</v>
      </c>
      <c r="K48">
        <v>137131.66140000001</v>
      </c>
      <c r="L48">
        <v>162064.69080000001</v>
      </c>
      <c r="M48">
        <v>112198.6321</v>
      </c>
      <c r="N48">
        <v>1246651.4680000001</v>
      </c>
    </row>
    <row r="49" spans="1:14" x14ac:dyDescent="0.25">
      <c r="A49">
        <v>521</v>
      </c>
      <c r="B49">
        <v>44000.001909999999</v>
      </c>
      <c r="C49">
        <v>88000.003830000001</v>
      </c>
      <c r="D49">
        <v>44000.001909999999</v>
      </c>
      <c r="E49">
        <v>88000.003830000001</v>
      </c>
      <c r="F49">
        <v>61600.002679999998</v>
      </c>
      <c r="G49">
        <v>61600.002679999998</v>
      </c>
      <c r="H49">
        <v>79200.00344</v>
      </c>
      <c r="I49">
        <v>61600.002679999998</v>
      </c>
      <c r="J49">
        <v>61600.002679999998</v>
      </c>
      <c r="K49">
        <v>96800.004209999999</v>
      </c>
      <c r="L49">
        <v>114400.005</v>
      </c>
      <c r="M49">
        <v>79200.00344</v>
      </c>
      <c r="N49">
        <v>880000.03830000001</v>
      </c>
    </row>
    <row r="50" spans="1:14" x14ac:dyDescent="0.25">
      <c r="A50">
        <v>523</v>
      </c>
      <c r="B50">
        <v>10999.999519999999</v>
      </c>
      <c r="C50">
        <v>21999.999039999999</v>
      </c>
      <c r="D50">
        <v>10999.999519999999</v>
      </c>
      <c r="E50">
        <v>21999.999039999999</v>
      </c>
      <c r="F50">
        <v>15399.999330000001</v>
      </c>
      <c r="G50">
        <v>15399.999330000001</v>
      </c>
      <c r="H50">
        <v>19799.99914</v>
      </c>
      <c r="I50">
        <v>15399.999330000001</v>
      </c>
      <c r="J50">
        <v>15399.999330000001</v>
      </c>
      <c r="K50">
        <v>24199.998950000001</v>
      </c>
      <c r="L50">
        <v>28599.998759999999</v>
      </c>
      <c r="M50">
        <v>19799.99914</v>
      </c>
      <c r="N50">
        <v>219999.99040000001</v>
      </c>
    </row>
    <row r="51" spans="1:14" x14ac:dyDescent="0.25">
      <c r="A51">
        <v>529</v>
      </c>
      <c r="B51">
        <v>60318.877330000003</v>
      </c>
      <c r="C51">
        <v>120637.7547</v>
      </c>
      <c r="D51">
        <v>60318.877330000003</v>
      </c>
      <c r="E51">
        <v>120637.7547</v>
      </c>
      <c r="F51">
        <v>84446.428260000001</v>
      </c>
      <c r="G51">
        <v>84446.428260000001</v>
      </c>
      <c r="H51">
        <v>108573.9792</v>
      </c>
      <c r="I51">
        <v>84446.428260000001</v>
      </c>
      <c r="J51">
        <v>84446.428260000001</v>
      </c>
      <c r="K51">
        <v>132701.5301</v>
      </c>
      <c r="L51">
        <v>156829.08110000001</v>
      </c>
      <c r="M51">
        <v>108573.9792</v>
      </c>
      <c r="N51">
        <v>1206377.547</v>
      </c>
    </row>
    <row r="52" spans="1:14" x14ac:dyDescent="0.25">
      <c r="A52">
        <v>541</v>
      </c>
      <c r="B52">
        <v>100000</v>
      </c>
      <c r="C52">
        <v>200000</v>
      </c>
      <c r="D52">
        <v>100000</v>
      </c>
      <c r="E52">
        <v>200000</v>
      </c>
      <c r="F52">
        <v>140000</v>
      </c>
      <c r="G52">
        <v>140000</v>
      </c>
      <c r="H52">
        <v>180000</v>
      </c>
      <c r="I52">
        <v>140000</v>
      </c>
      <c r="J52">
        <v>140000</v>
      </c>
      <c r="K52">
        <v>220000</v>
      </c>
      <c r="L52">
        <v>260000</v>
      </c>
      <c r="M52">
        <v>180000</v>
      </c>
      <c r="N52">
        <v>2000000</v>
      </c>
    </row>
    <row r="53" spans="1:14" x14ac:dyDescent="0.25">
      <c r="A53">
        <v>564</v>
      </c>
      <c r="B53">
        <v>55181.129359999999</v>
      </c>
      <c r="C53">
        <v>110362.25870000001</v>
      </c>
      <c r="D53">
        <v>55181.129359999999</v>
      </c>
      <c r="E53">
        <v>110362.25870000001</v>
      </c>
      <c r="F53">
        <v>77253.581109999999</v>
      </c>
      <c r="G53">
        <v>77253.581109999999</v>
      </c>
      <c r="H53">
        <v>99326.032850000003</v>
      </c>
      <c r="I53">
        <v>77253.581109999999</v>
      </c>
      <c r="J53">
        <v>77253.581109999999</v>
      </c>
      <c r="K53">
        <v>121398.4846</v>
      </c>
      <c r="L53">
        <v>143470.9363</v>
      </c>
      <c r="M53">
        <v>99326.032850000003</v>
      </c>
      <c r="N53">
        <v>1103622.5870000001</v>
      </c>
    </row>
    <row r="54" spans="1:14" x14ac:dyDescent="0.25">
      <c r="A54">
        <v>583</v>
      </c>
      <c r="B54">
        <v>111733.54700000001</v>
      </c>
      <c r="C54">
        <v>223467.09400000001</v>
      </c>
      <c r="D54">
        <v>111733.54700000001</v>
      </c>
      <c r="E54">
        <v>223467.09400000001</v>
      </c>
      <c r="F54">
        <v>156426.96580000001</v>
      </c>
      <c r="G54">
        <v>156426.96580000001</v>
      </c>
      <c r="H54">
        <v>201120.38459999999</v>
      </c>
      <c r="I54">
        <v>156426.96580000001</v>
      </c>
      <c r="J54">
        <v>156426.96580000001</v>
      </c>
      <c r="K54">
        <v>245813.8033</v>
      </c>
      <c r="L54">
        <v>290507.22210000001</v>
      </c>
      <c r="M54">
        <v>201120.38459999999</v>
      </c>
      <c r="N54">
        <v>2234670.94</v>
      </c>
    </row>
    <row r="55" spans="1:14" x14ac:dyDescent="0.25">
      <c r="A55">
        <v>591</v>
      </c>
      <c r="B55">
        <v>65637.714489999998</v>
      </c>
      <c r="C55">
        <v>131275.429</v>
      </c>
      <c r="D55">
        <v>65637.714489999998</v>
      </c>
      <c r="E55">
        <v>131275.429</v>
      </c>
      <c r="F55">
        <v>91892.800289999999</v>
      </c>
      <c r="G55">
        <v>91892.800289999999</v>
      </c>
      <c r="H55">
        <v>118147.8861</v>
      </c>
      <c r="I55">
        <v>91892.800289999999</v>
      </c>
      <c r="J55">
        <v>91892.800289999999</v>
      </c>
      <c r="K55">
        <v>144402.9719</v>
      </c>
      <c r="L55">
        <v>170658.0577</v>
      </c>
      <c r="M55">
        <v>118147.8861</v>
      </c>
      <c r="N55">
        <v>1312754.29</v>
      </c>
    </row>
    <row r="56" spans="1:14" x14ac:dyDescent="0.25">
      <c r="A56">
        <v>113</v>
      </c>
      <c r="B56">
        <v>6586027.733</v>
      </c>
      <c r="C56">
        <v>12842754.73</v>
      </c>
      <c r="D56">
        <v>6408026.5669999998</v>
      </c>
      <c r="E56">
        <v>13391689.050000001</v>
      </c>
      <c r="F56">
        <v>8829685.5390000008</v>
      </c>
      <c r="G56">
        <v>8829685.5390000008</v>
      </c>
      <c r="H56">
        <v>13391689.050000001</v>
      </c>
      <c r="I56">
        <v>8428335.4149999991</v>
      </c>
      <c r="J56">
        <v>8428335.4149999991</v>
      </c>
      <c r="K56">
        <v>15345515.35</v>
      </c>
      <c r="L56">
        <v>15345522.16</v>
      </c>
      <c r="M56">
        <v>0</v>
      </c>
      <c r="N56">
        <v>117827266.59999999</v>
      </c>
    </row>
    <row r="57" spans="1:14" x14ac:dyDescent="0.25">
      <c r="A57">
        <v>131</v>
      </c>
      <c r="B57">
        <v>1103072.3810000001</v>
      </c>
      <c r="C57">
        <v>2150991.2510000002</v>
      </c>
      <c r="D57">
        <v>1073259.544</v>
      </c>
      <c r="E57">
        <v>2242930.477</v>
      </c>
      <c r="F57">
        <v>1478855.335</v>
      </c>
      <c r="G57">
        <v>1478855.335</v>
      </c>
      <c r="H57">
        <v>2242930.477</v>
      </c>
      <c r="I57">
        <v>1411634.507</v>
      </c>
      <c r="J57">
        <v>1411634.507</v>
      </c>
      <c r="K57">
        <v>2570170.4929999998</v>
      </c>
      <c r="L57">
        <v>2570171.6340000001</v>
      </c>
      <c r="M57">
        <v>0</v>
      </c>
      <c r="N57">
        <v>19734505.940000001</v>
      </c>
    </row>
    <row r="58" spans="1:14" x14ac:dyDescent="0.25">
      <c r="A58">
        <v>132</v>
      </c>
      <c r="B58">
        <v>459806.72259999998</v>
      </c>
      <c r="C58">
        <v>896623.15460000001</v>
      </c>
      <c r="D58">
        <v>447379.48479999998</v>
      </c>
      <c r="E58">
        <v>934947.27069999999</v>
      </c>
      <c r="F58">
        <v>616448.78130000003</v>
      </c>
      <c r="G58">
        <v>616448.78130000003</v>
      </c>
      <c r="H58">
        <v>934947.27069999999</v>
      </c>
      <c r="I58">
        <v>588428.32759999996</v>
      </c>
      <c r="J58">
        <v>588428.32759999996</v>
      </c>
      <c r="K58">
        <v>1071354.602</v>
      </c>
      <c r="L58">
        <v>1071355.077</v>
      </c>
      <c r="M58">
        <v>0</v>
      </c>
      <c r="N58">
        <v>8226167.7999999998</v>
      </c>
    </row>
    <row r="59" spans="1:14" x14ac:dyDescent="0.25">
      <c r="A59">
        <v>141</v>
      </c>
      <c r="B59">
        <v>555950.19099999999</v>
      </c>
      <c r="C59">
        <v>1084102.9280000001</v>
      </c>
      <c r="D59">
        <v>540924.47499999998</v>
      </c>
      <c r="E59">
        <v>1130440.44</v>
      </c>
      <c r="F59">
        <v>745345.38289999997</v>
      </c>
      <c r="G59">
        <v>745345.38289999997</v>
      </c>
      <c r="H59">
        <v>1130440.44</v>
      </c>
      <c r="I59">
        <v>711465.98140000005</v>
      </c>
      <c r="J59">
        <v>711465.98140000005</v>
      </c>
      <c r="K59">
        <v>1295369.916</v>
      </c>
      <c r="L59">
        <v>1295370.4909999999</v>
      </c>
      <c r="M59">
        <v>0</v>
      </c>
      <c r="N59">
        <v>9946221.6079999991</v>
      </c>
    </row>
    <row r="60" spans="1:14" x14ac:dyDescent="0.25">
      <c r="A60">
        <v>142</v>
      </c>
      <c r="B60">
        <v>272439.03749999998</v>
      </c>
      <c r="C60">
        <v>531256.15009999997</v>
      </c>
      <c r="D60">
        <v>265075.80300000001</v>
      </c>
      <c r="E60">
        <v>553963.48510000005</v>
      </c>
      <c r="F60">
        <v>365250.66810000001</v>
      </c>
      <c r="G60">
        <v>365250.66810000001</v>
      </c>
      <c r="H60">
        <v>553963.48510000005</v>
      </c>
      <c r="I60">
        <v>348648.33270000003</v>
      </c>
      <c r="J60">
        <v>348648.33270000003</v>
      </c>
      <c r="K60">
        <v>634785.88309999998</v>
      </c>
      <c r="L60">
        <v>634786.16509999998</v>
      </c>
      <c r="M60">
        <v>0</v>
      </c>
      <c r="N60">
        <v>4874068.0109999999</v>
      </c>
    </row>
    <row r="61" spans="1:14" x14ac:dyDescent="0.25">
      <c r="A61">
        <v>143</v>
      </c>
      <c r="B61">
        <v>281954.45199999999</v>
      </c>
      <c r="C61">
        <v>549811.20920000004</v>
      </c>
      <c r="D61">
        <v>274334.04350000003</v>
      </c>
      <c r="E61">
        <v>573311.63809999998</v>
      </c>
      <c r="F61">
        <v>378007.69270000001</v>
      </c>
      <c r="G61">
        <v>378007.69270000001</v>
      </c>
      <c r="H61">
        <v>573311.63809999998</v>
      </c>
      <c r="I61">
        <v>360825.4914</v>
      </c>
      <c r="J61">
        <v>360825.4914</v>
      </c>
      <c r="K61">
        <v>656956.90099999995</v>
      </c>
      <c r="L61">
        <v>656957.19279999996</v>
      </c>
      <c r="M61">
        <v>0</v>
      </c>
      <c r="N61">
        <v>5044303.443</v>
      </c>
    </row>
    <row r="62" spans="1:14" x14ac:dyDescent="0.25">
      <c r="A62">
        <v>152</v>
      </c>
      <c r="B62">
        <v>34218.597659999999</v>
      </c>
      <c r="C62">
        <v>66726.268819999998</v>
      </c>
      <c r="D62">
        <v>33293.768530000001</v>
      </c>
      <c r="E62">
        <v>69578.331309999994</v>
      </c>
      <c r="F62">
        <v>45875.82518</v>
      </c>
      <c r="G62">
        <v>45875.82518</v>
      </c>
      <c r="H62">
        <v>69578.331309999994</v>
      </c>
      <c r="I62">
        <v>43790.556340000003</v>
      </c>
      <c r="J62">
        <v>43790.556340000003</v>
      </c>
      <c r="K62">
        <v>79729.70001</v>
      </c>
      <c r="L62">
        <v>79729.735430000001</v>
      </c>
      <c r="M62">
        <v>0</v>
      </c>
      <c r="N62">
        <v>612187.49609999999</v>
      </c>
    </row>
    <row r="63" spans="1:14" x14ac:dyDescent="0.25">
      <c r="A63">
        <v>154</v>
      </c>
      <c r="B63">
        <v>960464.65969999996</v>
      </c>
      <c r="C63">
        <v>1872906.182</v>
      </c>
      <c r="D63">
        <v>934506.09470000002</v>
      </c>
      <c r="E63">
        <v>1952959.294</v>
      </c>
      <c r="F63">
        <v>1287665.534</v>
      </c>
      <c r="G63">
        <v>1287665.534</v>
      </c>
      <c r="H63">
        <v>1952959.294</v>
      </c>
      <c r="I63">
        <v>1229135.1680000001</v>
      </c>
      <c r="J63">
        <v>1229135.1680000001</v>
      </c>
      <c r="K63">
        <v>2237892.9720000001</v>
      </c>
      <c r="L63">
        <v>2237893.966</v>
      </c>
      <c r="M63">
        <v>0</v>
      </c>
      <c r="N63">
        <v>17183183.870000001</v>
      </c>
    </row>
    <row r="64" spans="1:14" x14ac:dyDescent="0.25">
      <c r="A64">
        <v>159</v>
      </c>
      <c r="B64">
        <v>91316.160820000005</v>
      </c>
      <c r="C64">
        <v>178066.5226</v>
      </c>
      <c r="D64">
        <v>88848.150699999998</v>
      </c>
      <c r="E64">
        <v>185677.57089999999</v>
      </c>
      <c r="F64">
        <v>122424.7782</v>
      </c>
      <c r="G64">
        <v>122424.7782</v>
      </c>
      <c r="H64">
        <v>185677.57089999999</v>
      </c>
      <c r="I64">
        <v>116860.0048</v>
      </c>
      <c r="J64">
        <v>116860.0048</v>
      </c>
      <c r="K64">
        <v>212767.6354</v>
      </c>
      <c r="L64">
        <v>212767.72990000001</v>
      </c>
      <c r="M64">
        <v>0</v>
      </c>
      <c r="N64">
        <v>1633690.9069999999</v>
      </c>
    </row>
    <row r="65" spans="1:14" x14ac:dyDescent="0.25">
      <c r="A65">
        <v>171</v>
      </c>
      <c r="B65">
        <v>25680.898949999999</v>
      </c>
      <c r="C65">
        <v>50077.755490000003</v>
      </c>
      <c r="D65">
        <v>24986.81897</v>
      </c>
      <c r="E65">
        <v>52218.215170000003</v>
      </c>
      <c r="F65">
        <v>34429.594169999997</v>
      </c>
      <c r="G65">
        <v>34429.594169999997</v>
      </c>
      <c r="H65">
        <v>52218.215170000003</v>
      </c>
      <c r="I65">
        <v>32864.609570000001</v>
      </c>
      <c r="J65">
        <v>32864.609570000001</v>
      </c>
      <c r="K65">
        <v>59836.770329999999</v>
      </c>
      <c r="L65">
        <v>59836.796909999997</v>
      </c>
      <c r="M65">
        <v>0</v>
      </c>
      <c r="N65">
        <v>459443.87849999999</v>
      </c>
    </row>
    <row r="66" spans="1:14" x14ac:dyDescent="0.25">
      <c r="A66">
        <v>211</v>
      </c>
      <c r="B66">
        <v>11126.567489999999</v>
      </c>
      <c r="C66">
        <v>21696.807720000001</v>
      </c>
      <c r="D66">
        <v>10825.848749999999</v>
      </c>
      <c r="E66">
        <v>22624.18838</v>
      </c>
      <c r="F66">
        <v>14917.04804</v>
      </c>
      <c r="G66">
        <v>14917.04804</v>
      </c>
      <c r="H66">
        <v>22624.18838</v>
      </c>
      <c r="I66">
        <v>14238.999089999999</v>
      </c>
      <c r="J66">
        <v>14238.999089999999</v>
      </c>
      <c r="K66">
        <v>25925.02175</v>
      </c>
      <c r="L66">
        <v>25925.03327</v>
      </c>
      <c r="M66">
        <v>0</v>
      </c>
      <c r="N66">
        <v>199059.75</v>
      </c>
    </row>
    <row r="67" spans="1:14" x14ac:dyDescent="0.25">
      <c r="A67">
        <v>212</v>
      </c>
      <c r="B67">
        <v>8530.3684130000001</v>
      </c>
      <c r="C67">
        <v>16634.219249999998</v>
      </c>
      <c r="D67">
        <v>8299.8173760000009</v>
      </c>
      <c r="E67">
        <v>17345.211090000001</v>
      </c>
      <c r="F67">
        <v>11436.4035</v>
      </c>
      <c r="G67">
        <v>11436.4035</v>
      </c>
      <c r="H67">
        <v>17345.211090000001</v>
      </c>
      <c r="I67">
        <v>10916.56597</v>
      </c>
      <c r="J67">
        <v>10916.56597</v>
      </c>
      <c r="K67">
        <v>19875.850009999998</v>
      </c>
      <c r="L67">
        <v>19875.858840000001</v>
      </c>
      <c r="M67">
        <v>0</v>
      </c>
      <c r="N67">
        <v>152612.47500000001</v>
      </c>
    </row>
    <row r="68" spans="1:14" x14ac:dyDescent="0.25">
      <c r="A68">
        <v>214</v>
      </c>
      <c r="B68">
        <v>15206.30891</v>
      </c>
      <c r="C68">
        <v>29652.303879999999</v>
      </c>
      <c r="D68">
        <v>14795.32663</v>
      </c>
      <c r="E68">
        <v>30919.724119999999</v>
      </c>
      <c r="F68">
        <v>20386.63233</v>
      </c>
      <c r="G68">
        <v>20386.63233</v>
      </c>
      <c r="H68">
        <v>30919.724119999999</v>
      </c>
      <c r="I68">
        <v>19459.96542</v>
      </c>
      <c r="J68">
        <v>19459.96542</v>
      </c>
      <c r="K68">
        <v>35430.863060000003</v>
      </c>
      <c r="L68">
        <v>35430.878799999999</v>
      </c>
      <c r="M68">
        <v>0</v>
      </c>
      <c r="N68">
        <v>272048.32500000001</v>
      </c>
    </row>
    <row r="69" spans="1:14" x14ac:dyDescent="0.25">
      <c r="A69">
        <v>215</v>
      </c>
      <c r="B69">
        <v>10384.796329999999</v>
      </c>
      <c r="C69">
        <v>20250.353869999999</v>
      </c>
      <c r="D69">
        <v>10104.1255</v>
      </c>
      <c r="E69">
        <v>21115.909159999999</v>
      </c>
      <c r="F69">
        <v>13922.578170000001</v>
      </c>
      <c r="G69">
        <v>13922.578170000001</v>
      </c>
      <c r="H69">
        <v>21115.909159999999</v>
      </c>
      <c r="I69">
        <v>13289.732480000001</v>
      </c>
      <c r="J69">
        <v>13289.732480000001</v>
      </c>
      <c r="K69">
        <v>24196.686969999999</v>
      </c>
      <c r="L69">
        <v>24196.69771</v>
      </c>
      <c r="M69">
        <v>0</v>
      </c>
      <c r="N69">
        <v>185789.1</v>
      </c>
    </row>
    <row r="70" spans="1:14" x14ac:dyDescent="0.25">
      <c r="A70">
        <v>216</v>
      </c>
      <c r="B70">
        <v>17060.736830000002</v>
      </c>
      <c r="C70">
        <v>33268.438499999997</v>
      </c>
      <c r="D70">
        <v>16599.634750000001</v>
      </c>
      <c r="E70">
        <v>34690.422189999997</v>
      </c>
      <c r="F70">
        <v>22872.807000000001</v>
      </c>
      <c r="G70">
        <v>22872.807000000001</v>
      </c>
      <c r="H70">
        <v>34690.422189999997</v>
      </c>
      <c r="I70">
        <v>21833.13193</v>
      </c>
      <c r="J70">
        <v>21833.13193</v>
      </c>
      <c r="K70">
        <v>39751.700019999997</v>
      </c>
      <c r="L70">
        <v>39751.717669999998</v>
      </c>
      <c r="M70">
        <v>0</v>
      </c>
      <c r="N70">
        <v>305224.95</v>
      </c>
    </row>
    <row r="71" spans="1:14" x14ac:dyDescent="0.25">
      <c r="A71">
        <v>217</v>
      </c>
      <c r="B71">
        <v>241446.51459999999</v>
      </c>
      <c r="C71">
        <v>470820.72739999997</v>
      </c>
      <c r="D71">
        <v>234920.9179</v>
      </c>
      <c r="E71">
        <v>490944.88789999997</v>
      </c>
      <c r="F71">
        <v>323699.9425</v>
      </c>
      <c r="G71">
        <v>323699.9425</v>
      </c>
      <c r="H71">
        <v>490944.88789999997</v>
      </c>
      <c r="I71">
        <v>308986.28019999998</v>
      </c>
      <c r="J71">
        <v>308986.28019999998</v>
      </c>
      <c r="K71">
        <v>562572.97199999995</v>
      </c>
      <c r="L71">
        <v>562573.2219</v>
      </c>
      <c r="M71">
        <v>0</v>
      </c>
      <c r="N71">
        <v>4319596.5750000002</v>
      </c>
    </row>
    <row r="72" spans="1:14" x14ac:dyDescent="0.25">
      <c r="A72">
        <v>221</v>
      </c>
      <c r="B72">
        <v>12980.99541</v>
      </c>
      <c r="C72">
        <v>25312.942340000001</v>
      </c>
      <c r="D72">
        <v>12630.15688</v>
      </c>
      <c r="E72">
        <v>26394.886450000002</v>
      </c>
      <c r="F72">
        <v>17403.222720000002</v>
      </c>
      <c r="G72">
        <v>17403.222720000002</v>
      </c>
      <c r="H72">
        <v>26394.886450000002</v>
      </c>
      <c r="I72">
        <v>16612.1656</v>
      </c>
      <c r="J72">
        <v>16612.1656</v>
      </c>
      <c r="K72">
        <v>30245.85871</v>
      </c>
      <c r="L72">
        <v>30245.872139999999</v>
      </c>
      <c r="M72">
        <v>0</v>
      </c>
      <c r="N72">
        <v>232236.375</v>
      </c>
    </row>
    <row r="73" spans="1:14" x14ac:dyDescent="0.25">
      <c r="A73">
        <v>242</v>
      </c>
      <c r="B73">
        <v>10013.910749999999</v>
      </c>
      <c r="C73">
        <v>19527.126939999998</v>
      </c>
      <c r="D73">
        <v>9743.2638760000009</v>
      </c>
      <c r="E73">
        <v>20361.769540000001</v>
      </c>
      <c r="F73">
        <v>13425.34324</v>
      </c>
      <c r="G73">
        <v>13425.34324</v>
      </c>
      <c r="H73">
        <v>20361.769540000001</v>
      </c>
      <c r="I73">
        <v>12815.099179999999</v>
      </c>
      <c r="J73">
        <v>12815.099179999999</v>
      </c>
      <c r="K73">
        <v>23332.51958</v>
      </c>
      <c r="L73">
        <v>23332.52994</v>
      </c>
      <c r="M73">
        <v>0</v>
      </c>
      <c r="N73">
        <v>179153.77499999999</v>
      </c>
    </row>
    <row r="74" spans="1:14" x14ac:dyDescent="0.25">
      <c r="A74">
        <v>248</v>
      </c>
      <c r="B74">
        <v>11126.567489999999</v>
      </c>
      <c r="C74">
        <v>21696.807720000001</v>
      </c>
      <c r="D74">
        <v>10825.848749999999</v>
      </c>
      <c r="E74">
        <v>22624.18838</v>
      </c>
      <c r="F74">
        <v>14917.04804</v>
      </c>
      <c r="G74">
        <v>14917.04804</v>
      </c>
      <c r="H74">
        <v>22624.18838</v>
      </c>
      <c r="I74">
        <v>14238.999089999999</v>
      </c>
      <c r="J74">
        <v>14238.999089999999</v>
      </c>
      <c r="K74">
        <v>25925.02175</v>
      </c>
      <c r="L74">
        <v>25925.03327</v>
      </c>
      <c r="M74">
        <v>0</v>
      </c>
      <c r="N74">
        <v>199059.75</v>
      </c>
    </row>
    <row r="75" spans="1:14" x14ac:dyDescent="0.25">
      <c r="A75">
        <v>249</v>
      </c>
      <c r="B75">
        <v>9272.1395790000006</v>
      </c>
      <c r="C75">
        <v>18080.6731</v>
      </c>
      <c r="D75">
        <v>9021.540626</v>
      </c>
      <c r="E75">
        <v>18853.490320000001</v>
      </c>
      <c r="F75">
        <v>12430.873369999999</v>
      </c>
      <c r="G75">
        <v>12430.873369999999</v>
      </c>
      <c r="H75">
        <v>18853.490320000001</v>
      </c>
      <c r="I75">
        <v>11865.83257</v>
      </c>
      <c r="J75">
        <v>11865.83257</v>
      </c>
      <c r="K75">
        <v>21604.184789999999</v>
      </c>
      <c r="L75">
        <v>21604.194390000001</v>
      </c>
      <c r="M75">
        <v>0</v>
      </c>
      <c r="N75">
        <v>165883.125</v>
      </c>
    </row>
    <row r="76" spans="1:14" x14ac:dyDescent="0.25">
      <c r="A76">
        <v>261</v>
      </c>
      <c r="B76">
        <v>8530.3684130000001</v>
      </c>
      <c r="C76">
        <v>16634.219249999998</v>
      </c>
      <c r="D76">
        <v>8299.8173760000009</v>
      </c>
      <c r="E76">
        <v>17345.211090000001</v>
      </c>
      <c r="F76">
        <v>11436.4035</v>
      </c>
      <c r="G76">
        <v>11436.4035</v>
      </c>
      <c r="H76">
        <v>17345.211090000001</v>
      </c>
      <c r="I76">
        <v>10916.56597</v>
      </c>
      <c r="J76">
        <v>10916.56597</v>
      </c>
      <c r="K76">
        <v>19875.850009999998</v>
      </c>
      <c r="L76">
        <v>19875.858840000001</v>
      </c>
      <c r="M76">
        <v>0</v>
      </c>
      <c r="N76">
        <v>152612.47500000001</v>
      </c>
    </row>
    <row r="77" spans="1:14" x14ac:dyDescent="0.25">
      <c r="A77">
        <v>271</v>
      </c>
      <c r="B77">
        <v>11126.567489999999</v>
      </c>
      <c r="C77">
        <v>21696.807720000001</v>
      </c>
      <c r="D77">
        <v>10825.848749999999</v>
      </c>
      <c r="E77">
        <v>22624.18838</v>
      </c>
      <c r="F77">
        <v>14917.04804</v>
      </c>
      <c r="G77">
        <v>14917.04804</v>
      </c>
      <c r="H77">
        <v>22624.18838</v>
      </c>
      <c r="I77">
        <v>14238.999089999999</v>
      </c>
      <c r="J77">
        <v>14238.999089999999</v>
      </c>
      <c r="K77">
        <v>25925.02175</v>
      </c>
      <c r="L77">
        <v>25925.03327</v>
      </c>
      <c r="M77">
        <v>0</v>
      </c>
      <c r="N77">
        <v>199059.75</v>
      </c>
    </row>
    <row r="78" spans="1:14" x14ac:dyDescent="0.25">
      <c r="A78">
        <v>273</v>
      </c>
      <c r="B78">
        <v>4079.741415</v>
      </c>
      <c r="C78">
        <v>7955.4961629999998</v>
      </c>
      <c r="D78">
        <v>3969.477875</v>
      </c>
      <c r="E78">
        <v>8295.5357399999994</v>
      </c>
      <c r="F78">
        <v>5469.5842830000001</v>
      </c>
      <c r="G78">
        <v>5469.5842830000001</v>
      </c>
      <c r="H78">
        <v>8295.5357399999994</v>
      </c>
      <c r="I78">
        <v>5220.9663309999996</v>
      </c>
      <c r="J78">
        <v>5220.9663309999996</v>
      </c>
      <c r="K78">
        <v>9505.8413089999995</v>
      </c>
      <c r="L78">
        <v>9505.8455310000008</v>
      </c>
      <c r="M78">
        <v>0</v>
      </c>
      <c r="N78">
        <v>72988.574999999997</v>
      </c>
    </row>
    <row r="79" spans="1:14" x14ac:dyDescent="0.25">
      <c r="A79">
        <v>311</v>
      </c>
      <c r="B79">
        <v>6305.0549140000003</v>
      </c>
      <c r="C79">
        <v>12294.85771</v>
      </c>
      <c r="D79">
        <v>6134.6476249999996</v>
      </c>
      <c r="E79">
        <v>12820.37342</v>
      </c>
      <c r="F79">
        <v>8452.9938910000001</v>
      </c>
      <c r="G79">
        <v>8452.9938910000001</v>
      </c>
      <c r="H79">
        <v>12820.37342</v>
      </c>
      <c r="I79">
        <v>8068.7661479999997</v>
      </c>
      <c r="J79">
        <v>8068.7661479999997</v>
      </c>
      <c r="K79">
        <v>14690.845660000001</v>
      </c>
      <c r="L79">
        <v>14690.85218</v>
      </c>
      <c r="M79">
        <v>0</v>
      </c>
      <c r="N79">
        <v>112800.52499999999</v>
      </c>
    </row>
    <row r="80" spans="1:14" x14ac:dyDescent="0.25">
      <c r="A80">
        <v>313</v>
      </c>
      <c r="B80">
        <v>519.2398164</v>
      </c>
      <c r="C80">
        <v>1012.517693</v>
      </c>
      <c r="D80">
        <v>505.20627500000001</v>
      </c>
      <c r="E80">
        <v>1055.7954580000001</v>
      </c>
      <c r="F80">
        <v>696.12890870000001</v>
      </c>
      <c r="G80">
        <v>696.12890870000001</v>
      </c>
      <c r="H80">
        <v>1055.7954580000001</v>
      </c>
      <c r="I80">
        <v>664.48662400000001</v>
      </c>
      <c r="J80">
        <v>664.48662400000001</v>
      </c>
      <c r="K80">
        <v>1209.8343480000001</v>
      </c>
      <c r="L80">
        <v>1209.8348860000001</v>
      </c>
      <c r="M80">
        <v>0</v>
      </c>
      <c r="N80">
        <v>9289.4549999999999</v>
      </c>
    </row>
    <row r="81" spans="1:14" x14ac:dyDescent="0.25">
      <c r="A81">
        <v>314</v>
      </c>
      <c r="B81">
        <v>6305.0549140000003</v>
      </c>
      <c r="C81">
        <v>12294.85771</v>
      </c>
      <c r="D81">
        <v>6134.6476249999996</v>
      </c>
      <c r="E81">
        <v>12820.37342</v>
      </c>
      <c r="F81">
        <v>8452.9938910000001</v>
      </c>
      <c r="G81">
        <v>8452.9938910000001</v>
      </c>
      <c r="H81">
        <v>12820.37342</v>
      </c>
      <c r="I81">
        <v>8068.7661479999997</v>
      </c>
      <c r="J81">
        <v>8068.7661479999997</v>
      </c>
      <c r="K81">
        <v>14690.845660000001</v>
      </c>
      <c r="L81">
        <v>14690.85218</v>
      </c>
      <c r="M81">
        <v>0</v>
      </c>
      <c r="N81">
        <v>112800.52499999999</v>
      </c>
    </row>
    <row r="82" spans="1:14" x14ac:dyDescent="0.25">
      <c r="A82">
        <v>317</v>
      </c>
      <c r="B82">
        <v>222531.3499</v>
      </c>
      <c r="C82">
        <v>433936.15429999999</v>
      </c>
      <c r="D82">
        <v>216516.97500000001</v>
      </c>
      <c r="E82">
        <v>452483.76760000002</v>
      </c>
      <c r="F82">
        <v>298340.96090000001</v>
      </c>
      <c r="G82">
        <v>298340.96090000001</v>
      </c>
      <c r="H82">
        <v>452483.76760000002</v>
      </c>
      <c r="I82">
        <v>284779.9817</v>
      </c>
      <c r="J82">
        <v>284779.9817</v>
      </c>
      <c r="K82">
        <v>518500.435</v>
      </c>
      <c r="L82">
        <v>518500.66529999999</v>
      </c>
      <c r="M82">
        <v>0</v>
      </c>
      <c r="N82">
        <v>3981195</v>
      </c>
    </row>
    <row r="83" spans="1:14" x14ac:dyDescent="0.25">
      <c r="A83">
        <v>322</v>
      </c>
      <c r="B83">
        <v>7046.8260799999998</v>
      </c>
      <c r="C83">
        <v>13741.31155</v>
      </c>
      <c r="D83">
        <v>6856.3708749999996</v>
      </c>
      <c r="E83">
        <v>14328.65264</v>
      </c>
      <c r="F83">
        <v>9447.4637610000009</v>
      </c>
      <c r="G83">
        <v>9447.4637610000009</v>
      </c>
      <c r="H83">
        <v>14328.65264</v>
      </c>
      <c r="I83">
        <v>9018.0327539999998</v>
      </c>
      <c r="J83">
        <v>9018.0327539999998</v>
      </c>
      <c r="K83">
        <v>16419.18044</v>
      </c>
      <c r="L83">
        <v>16419.187730000001</v>
      </c>
      <c r="M83">
        <v>0</v>
      </c>
      <c r="N83">
        <v>126071.175</v>
      </c>
    </row>
    <row r="84" spans="1:14" x14ac:dyDescent="0.25">
      <c r="A84">
        <v>323</v>
      </c>
      <c r="B84">
        <v>3783.032948</v>
      </c>
      <c r="C84">
        <v>7376.9146229999997</v>
      </c>
      <c r="D84">
        <v>3680.788575</v>
      </c>
      <c r="E84">
        <v>7692.2240499999998</v>
      </c>
      <c r="F84">
        <v>5071.796335</v>
      </c>
      <c r="G84">
        <v>5071.796335</v>
      </c>
      <c r="H84">
        <v>7692.2240499999998</v>
      </c>
      <c r="I84">
        <v>4841.2596890000004</v>
      </c>
      <c r="J84">
        <v>4841.2596890000004</v>
      </c>
      <c r="K84">
        <v>8814.5073950000005</v>
      </c>
      <c r="L84">
        <v>8814.5113099999999</v>
      </c>
      <c r="M84">
        <v>0</v>
      </c>
      <c r="N84">
        <v>67680.315000000002</v>
      </c>
    </row>
    <row r="85" spans="1:14" x14ac:dyDescent="0.25">
      <c r="A85">
        <v>325</v>
      </c>
      <c r="B85">
        <v>3783.032948</v>
      </c>
      <c r="C85">
        <v>7376.9146229999997</v>
      </c>
      <c r="D85">
        <v>3680.788575</v>
      </c>
      <c r="E85">
        <v>7692.2240499999998</v>
      </c>
      <c r="F85">
        <v>5071.796335</v>
      </c>
      <c r="G85">
        <v>5071.796335</v>
      </c>
      <c r="H85">
        <v>7692.2240499999998</v>
      </c>
      <c r="I85">
        <v>4841.2596890000004</v>
      </c>
      <c r="J85">
        <v>4841.2596890000004</v>
      </c>
      <c r="K85">
        <v>8814.5073950000005</v>
      </c>
      <c r="L85">
        <v>8814.5113099999999</v>
      </c>
      <c r="M85">
        <v>0</v>
      </c>
      <c r="N85">
        <v>67680.315000000002</v>
      </c>
    </row>
    <row r="86" spans="1:14" x14ac:dyDescent="0.25">
      <c r="A86">
        <v>327</v>
      </c>
      <c r="B86">
        <v>185.44279159999999</v>
      </c>
      <c r="C86">
        <v>361.6134619</v>
      </c>
      <c r="D86">
        <v>180.4308125</v>
      </c>
      <c r="E86">
        <v>377.0698064</v>
      </c>
      <c r="F86">
        <v>248.61746740000001</v>
      </c>
      <c r="G86">
        <v>248.61746740000001</v>
      </c>
      <c r="H86">
        <v>377.0698064</v>
      </c>
      <c r="I86">
        <v>237.31665140000001</v>
      </c>
      <c r="J86">
        <v>237.31665140000001</v>
      </c>
      <c r="K86">
        <v>432.08369590000001</v>
      </c>
      <c r="L86">
        <v>432.08388780000001</v>
      </c>
      <c r="M86">
        <v>0</v>
      </c>
      <c r="N86">
        <v>3317.6624999999999</v>
      </c>
    </row>
    <row r="87" spans="1:14" x14ac:dyDescent="0.25">
      <c r="A87">
        <v>329</v>
      </c>
      <c r="B87">
        <v>6305.0549140000003</v>
      </c>
      <c r="C87">
        <v>12294.85771</v>
      </c>
      <c r="D87">
        <v>6134.6476249999996</v>
      </c>
      <c r="E87">
        <v>12820.37342</v>
      </c>
      <c r="F87">
        <v>8452.9938910000001</v>
      </c>
      <c r="G87">
        <v>8452.9938910000001</v>
      </c>
      <c r="H87">
        <v>12820.37342</v>
      </c>
      <c r="I87">
        <v>8068.7661479999997</v>
      </c>
      <c r="J87">
        <v>8068.7661479999997</v>
      </c>
      <c r="K87">
        <v>14690.845660000001</v>
      </c>
      <c r="L87">
        <v>14690.85218</v>
      </c>
      <c r="M87">
        <v>0</v>
      </c>
      <c r="N87">
        <v>112800.52499999999</v>
      </c>
    </row>
    <row r="88" spans="1:14" x14ac:dyDescent="0.25">
      <c r="A88">
        <v>331</v>
      </c>
      <c r="B88">
        <v>741.7711663</v>
      </c>
      <c r="C88">
        <v>1446.4538480000001</v>
      </c>
      <c r="D88">
        <v>721.72325000000001</v>
      </c>
      <c r="E88">
        <v>1508.279225</v>
      </c>
      <c r="F88">
        <v>994.46986960000004</v>
      </c>
      <c r="G88">
        <v>994.46986960000004</v>
      </c>
      <c r="H88">
        <v>1508.279225</v>
      </c>
      <c r="I88">
        <v>949.26660570000001</v>
      </c>
      <c r="J88">
        <v>949.26660570000001</v>
      </c>
      <c r="K88">
        <v>1728.334783</v>
      </c>
      <c r="L88">
        <v>1728.3355509999999</v>
      </c>
      <c r="M88">
        <v>0</v>
      </c>
      <c r="N88">
        <v>13270.65</v>
      </c>
    </row>
    <row r="89" spans="1:14" x14ac:dyDescent="0.25">
      <c r="A89">
        <v>334</v>
      </c>
      <c r="B89">
        <v>815.94828289999998</v>
      </c>
      <c r="C89">
        <v>1591.0992329999999</v>
      </c>
      <c r="D89">
        <v>793.89557500000001</v>
      </c>
      <c r="E89">
        <v>1659.1071480000001</v>
      </c>
      <c r="F89">
        <v>1093.9168569999999</v>
      </c>
      <c r="G89">
        <v>1093.9168569999999</v>
      </c>
      <c r="H89">
        <v>1659.1071480000001</v>
      </c>
      <c r="I89">
        <v>1044.193266</v>
      </c>
      <c r="J89">
        <v>1044.193266</v>
      </c>
      <c r="K89">
        <v>1901.1682619999999</v>
      </c>
      <c r="L89">
        <v>1901.1691060000001</v>
      </c>
      <c r="M89">
        <v>0</v>
      </c>
      <c r="N89">
        <v>14597.715</v>
      </c>
    </row>
    <row r="90" spans="1:14" x14ac:dyDescent="0.25">
      <c r="A90">
        <v>338</v>
      </c>
      <c r="B90">
        <v>296.70846649999999</v>
      </c>
      <c r="C90">
        <v>578.58153909999999</v>
      </c>
      <c r="D90">
        <v>288.6893</v>
      </c>
      <c r="E90">
        <v>603.31169020000004</v>
      </c>
      <c r="F90">
        <v>397.78794779999998</v>
      </c>
      <c r="G90">
        <v>397.78794779999998</v>
      </c>
      <c r="H90">
        <v>603.31169020000004</v>
      </c>
      <c r="I90">
        <v>379.7066423</v>
      </c>
      <c r="J90">
        <v>379.7066423</v>
      </c>
      <c r="K90">
        <v>691.33391340000003</v>
      </c>
      <c r="L90">
        <v>691.33422040000005</v>
      </c>
      <c r="M90">
        <v>0</v>
      </c>
      <c r="N90">
        <v>5308.26</v>
      </c>
    </row>
    <row r="91" spans="1:14" x14ac:dyDescent="0.25">
      <c r="A91">
        <v>339</v>
      </c>
      <c r="B91">
        <v>6305.0549140000003</v>
      </c>
      <c r="C91">
        <v>12294.85771</v>
      </c>
      <c r="D91">
        <v>6134.6476249999996</v>
      </c>
      <c r="E91">
        <v>12820.37342</v>
      </c>
      <c r="F91">
        <v>8452.9938910000001</v>
      </c>
      <c r="G91">
        <v>8452.9938910000001</v>
      </c>
      <c r="H91">
        <v>12820.37342</v>
      </c>
      <c r="I91">
        <v>8068.7661479999997</v>
      </c>
      <c r="J91">
        <v>8068.7661479999997</v>
      </c>
      <c r="K91">
        <v>14690.845660000001</v>
      </c>
      <c r="L91">
        <v>14690.85218</v>
      </c>
      <c r="M91">
        <v>0</v>
      </c>
      <c r="N91">
        <v>112800.52499999999</v>
      </c>
    </row>
    <row r="92" spans="1:14" x14ac:dyDescent="0.25">
      <c r="A92">
        <v>341</v>
      </c>
      <c r="B92">
        <v>6305.0549140000003</v>
      </c>
      <c r="C92">
        <v>12294.85771</v>
      </c>
      <c r="D92">
        <v>6134.6476249999996</v>
      </c>
      <c r="E92">
        <v>12820.37342</v>
      </c>
      <c r="F92">
        <v>8452.9938910000001</v>
      </c>
      <c r="G92">
        <v>8452.9938910000001</v>
      </c>
      <c r="H92">
        <v>12820.37342</v>
      </c>
      <c r="I92">
        <v>8068.7661479999997</v>
      </c>
      <c r="J92">
        <v>8068.7661479999997</v>
      </c>
      <c r="K92">
        <v>14690.845660000001</v>
      </c>
      <c r="L92">
        <v>14690.85218</v>
      </c>
      <c r="M92">
        <v>0</v>
      </c>
      <c r="N92">
        <v>112800.52499999999</v>
      </c>
    </row>
    <row r="93" spans="1:14" x14ac:dyDescent="0.25">
      <c r="A93">
        <v>351</v>
      </c>
      <c r="B93">
        <v>222.53134990000001</v>
      </c>
      <c r="C93">
        <v>433.9361543</v>
      </c>
      <c r="D93">
        <v>216.516975</v>
      </c>
      <c r="E93">
        <v>452.48376760000002</v>
      </c>
      <c r="F93">
        <v>298.34096090000003</v>
      </c>
      <c r="G93">
        <v>298.34096090000003</v>
      </c>
      <c r="H93">
        <v>452.48376760000002</v>
      </c>
      <c r="I93">
        <v>284.77998170000001</v>
      </c>
      <c r="J93">
        <v>284.77998170000001</v>
      </c>
      <c r="K93">
        <v>518.50043500000004</v>
      </c>
      <c r="L93">
        <v>518.50066530000004</v>
      </c>
      <c r="M93">
        <v>0</v>
      </c>
      <c r="N93">
        <v>3981.1950000000002</v>
      </c>
    </row>
    <row r="94" spans="1:14" x14ac:dyDescent="0.25">
      <c r="A94">
        <v>355</v>
      </c>
      <c r="B94">
        <v>14279.094950000001</v>
      </c>
      <c r="C94">
        <v>27844.236570000001</v>
      </c>
      <c r="D94">
        <v>13893.172560000001</v>
      </c>
      <c r="E94">
        <v>29034.375090000001</v>
      </c>
      <c r="F94">
        <v>19143.544989999999</v>
      </c>
      <c r="G94">
        <v>19143.544989999999</v>
      </c>
      <c r="H94">
        <v>29034.375090000001</v>
      </c>
      <c r="I94">
        <v>18273.382160000001</v>
      </c>
      <c r="J94">
        <v>18273.382160000001</v>
      </c>
      <c r="K94">
        <v>33270.444580000003</v>
      </c>
      <c r="L94">
        <v>33270.459360000001</v>
      </c>
      <c r="M94">
        <v>0</v>
      </c>
      <c r="N94">
        <v>255460.01250000001</v>
      </c>
    </row>
    <row r="95" spans="1:14" x14ac:dyDescent="0.25">
      <c r="A95">
        <v>359</v>
      </c>
      <c r="B95">
        <v>17431.62241</v>
      </c>
      <c r="C95">
        <v>33991.665419999998</v>
      </c>
      <c r="D95">
        <v>16960.49638</v>
      </c>
      <c r="E95">
        <v>35444.561800000003</v>
      </c>
      <c r="F95">
        <v>23370.041939999999</v>
      </c>
      <c r="G95">
        <v>23370.041939999999</v>
      </c>
      <c r="H95">
        <v>35444.561800000003</v>
      </c>
      <c r="I95">
        <v>22307.765230000001</v>
      </c>
      <c r="J95">
        <v>22307.765230000001</v>
      </c>
      <c r="K95">
        <v>40615.867409999999</v>
      </c>
      <c r="L95">
        <v>40615.885450000002</v>
      </c>
      <c r="M95">
        <v>0</v>
      </c>
      <c r="N95">
        <v>311860.27500000002</v>
      </c>
    </row>
    <row r="96" spans="1:14" x14ac:dyDescent="0.25">
      <c r="A96">
        <v>371</v>
      </c>
      <c r="B96">
        <v>16578.585569999999</v>
      </c>
      <c r="C96">
        <v>32328.2435</v>
      </c>
      <c r="D96">
        <v>16130.514639999999</v>
      </c>
      <c r="E96">
        <v>33710.040690000002</v>
      </c>
      <c r="F96">
        <v>22226.401590000001</v>
      </c>
      <c r="G96">
        <v>22226.401590000001</v>
      </c>
      <c r="H96">
        <v>33710.040690000002</v>
      </c>
      <c r="I96">
        <v>21216.108639999999</v>
      </c>
      <c r="J96">
        <v>21216.108639999999</v>
      </c>
      <c r="K96">
        <v>38628.28241</v>
      </c>
      <c r="L96">
        <v>38628.299570000003</v>
      </c>
      <c r="M96">
        <v>0</v>
      </c>
      <c r="N96">
        <v>296599.02750000003</v>
      </c>
    </row>
    <row r="97" spans="1:14" x14ac:dyDescent="0.25">
      <c r="A97">
        <v>372</v>
      </c>
      <c r="B97">
        <v>7899.8629209999999</v>
      </c>
      <c r="C97">
        <v>15404.733480000001</v>
      </c>
      <c r="D97">
        <v>7686.352613</v>
      </c>
      <c r="E97">
        <v>16063.17375</v>
      </c>
      <c r="F97">
        <v>10591.10411</v>
      </c>
      <c r="G97">
        <v>10591.10411</v>
      </c>
      <c r="H97">
        <v>16063.17375</v>
      </c>
      <c r="I97">
        <v>10109.689350000001</v>
      </c>
      <c r="J97">
        <v>10109.689350000001</v>
      </c>
      <c r="K97">
        <v>18406.765439999999</v>
      </c>
      <c r="L97">
        <v>18406.77362</v>
      </c>
      <c r="M97">
        <v>0</v>
      </c>
      <c r="N97">
        <v>141332.42249999999</v>
      </c>
    </row>
    <row r="98" spans="1:14" x14ac:dyDescent="0.25">
      <c r="A98">
        <v>375</v>
      </c>
      <c r="B98">
        <v>21140.47824</v>
      </c>
      <c r="C98">
        <v>41223.934659999999</v>
      </c>
      <c r="D98">
        <v>20569.11263</v>
      </c>
      <c r="E98">
        <v>42985.957920000001</v>
      </c>
      <c r="F98">
        <v>28342.39128</v>
      </c>
      <c r="G98">
        <v>28342.39128</v>
      </c>
      <c r="H98">
        <v>42985.957920000001</v>
      </c>
      <c r="I98">
        <v>27054.098259999999</v>
      </c>
      <c r="J98">
        <v>27054.098259999999</v>
      </c>
      <c r="K98">
        <v>49257.54133</v>
      </c>
      <c r="L98">
        <v>49257.563199999997</v>
      </c>
      <c r="M98">
        <v>0</v>
      </c>
      <c r="N98">
        <v>378213.52500000002</v>
      </c>
    </row>
    <row r="99" spans="1:14" x14ac:dyDescent="0.25">
      <c r="A99">
        <v>382</v>
      </c>
      <c r="B99">
        <v>19582.75879</v>
      </c>
      <c r="C99">
        <v>38186.381580000001</v>
      </c>
      <c r="D99">
        <v>19053.4938</v>
      </c>
      <c r="E99">
        <v>39818.571550000001</v>
      </c>
      <c r="F99">
        <v>26254.004560000001</v>
      </c>
      <c r="G99">
        <v>26254.004560000001</v>
      </c>
      <c r="H99">
        <v>39818.571550000001</v>
      </c>
      <c r="I99">
        <v>25060.63839</v>
      </c>
      <c r="J99">
        <v>25060.63839</v>
      </c>
      <c r="K99">
        <v>45628.038280000001</v>
      </c>
      <c r="L99">
        <v>45628.058550000002</v>
      </c>
      <c r="M99">
        <v>0</v>
      </c>
      <c r="N99">
        <v>350345.16</v>
      </c>
    </row>
    <row r="100" spans="1:14" x14ac:dyDescent="0.25">
      <c r="A100">
        <v>392</v>
      </c>
      <c r="B100">
        <v>2522.0219649999999</v>
      </c>
      <c r="C100">
        <v>4917.9430819999998</v>
      </c>
      <c r="D100">
        <v>2453.85905</v>
      </c>
      <c r="E100">
        <v>5128.1493659999996</v>
      </c>
      <c r="F100">
        <v>3381.197557</v>
      </c>
      <c r="G100">
        <v>3381.197557</v>
      </c>
      <c r="H100">
        <v>5128.1493659999996</v>
      </c>
      <c r="I100">
        <v>3227.5064590000002</v>
      </c>
      <c r="J100">
        <v>3227.5064590000002</v>
      </c>
      <c r="K100">
        <v>5876.338264</v>
      </c>
      <c r="L100">
        <v>5876.3408740000004</v>
      </c>
      <c r="M100">
        <v>0</v>
      </c>
      <c r="N100">
        <v>45120.21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PRSUPUESTO DE SISTEMA EGRESO 20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Alvarado</dc:creator>
  <cp:lastModifiedBy>Alejandro Alvarado</cp:lastModifiedBy>
  <dcterms:created xsi:type="dcterms:W3CDTF">2024-02-01T16:44:33Z</dcterms:created>
  <dcterms:modified xsi:type="dcterms:W3CDTF">2024-04-23T19:32:13Z</dcterms:modified>
</cp:coreProperties>
</file>